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mission Rates and Tariff\FORMULA RATE\2025 True Up Filing\Final Files\"/>
    </mc:Choice>
  </mc:AlternateContent>
  <xr:revisionPtr revIDLastSave="0" documentId="13_ncr:1_{D1A71241-7125-46B0-9B73-E32A4A3C9DC3}" xr6:coauthVersionLast="47" xr6:coauthVersionMax="47" xr10:uidLastSave="{00000000-0000-0000-0000-000000000000}"/>
  <bookViews>
    <workbookView xWindow="-28920" yWindow="-120" windowWidth="29040" windowHeight="15720" tabRatio="945" xr2:uid="{00000000-000D-0000-FFFF-FFFF00000000}"/>
  </bookViews>
  <sheets>
    <sheet name="Revenue Credits" sheetId="60" r:id="rId1"/>
    <sheet name="Transmission Comm Equipment" sheetId="4" r:id="rId2"/>
    <sheet name="Accum Dep Dist &amp; Trans Equipt" sheetId="54" r:id="rId3"/>
    <sheet name="Prepayments" sheetId="86" r:id="rId4"/>
    <sheet name="PHFU " sheetId="20" r:id="rId5"/>
    <sheet name="A&amp;G Expense" sheetId="62" r:id="rId6"/>
    <sheet name=" Actual PBOP Expense" sheetId="24" r:id="rId7"/>
    <sheet name="Comm Equipment Dep " sheetId="1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EPS1" hidden="1">{#N/A,#N/A,FALSE,"95Act"}</definedName>
    <definedName name="___EPS1" hidden="1">{#N/A,#N/A,FALSE,"95Act"}</definedName>
    <definedName name="___EPS1_1" hidden="1">{#N/A,#N/A,FALSE,"95Act"}</definedName>
    <definedName name="__123Graph_A" hidden="1">'[1]P&amp;L Eden'!#REF!</definedName>
    <definedName name="__123Graph_AJUN95" hidden="1">#REF!</definedName>
    <definedName name="__123Graph_AMAT95" hidden="1">#REF!</definedName>
    <definedName name="__123Graph_B" hidden="1">#REF!</definedName>
    <definedName name="__123Graph_BJUN95" hidden="1">#REF!</definedName>
    <definedName name="__123Graph_BMAT95" hidden="1">#REF!</definedName>
    <definedName name="__123Graph_C" hidden="1">[2]JUNIN!#REF!</definedName>
    <definedName name="__123Graph_CMAT95" hidden="1">#REF!</definedName>
    <definedName name="__123Graph_D" hidden="1">[2]JUNIN!#REF!</definedName>
    <definedName name="__123Graph_E" hidden="1">[2]JUNIN!#REF!</definedName>
    <definedName name="__123Graph_F" hidden="1">[2]JUNIN!#REF!</definedName>
    <definedName name="__123Graph_X" hidden="1">'[1]P&amp;L Eden'!#REF!</definedName>
    <definedName name="__EPS1" hidden="1">{#N/A,#N/A,FALSE,"95Act"}</definedName>
    <definedName name="__EPS1_1" hidden="1">{#N/A,#N/A,FALSE,"95Act"}</definedName>
    <definedName name="__FDS_HYPERLINK_TOGGLE_STATE__" hidden="1">"ON"</definedName>
    <definedName name="__PPM1" hidden="1">{#N/A,#N/A,FALSE,"Aging Summary";#N/A,#N/A,FALSE,"Ratio Analysis";#N/A,#N/A,FALSE,"Test 120 Day Accts";#N/A,#N/A,FALSE,"Tickmarks"}</definedName>
    <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TF2" hidden="1">#REF!,#REF!</definedName>
    <definedName name="__TF2222" hidden="1">#REF!</definedName>
    <definedName name="__xx1" hidden="1">#REF!,#REF!</definedName>
    <definedName name="_1K" hidden="1">[3]Masterdata!#REF!</definedName>
    <definedName name="_2S" hidden="1">[3]Masterdata!#REF!</definedName>
    <definedName name="_3_0_0_K" hidden="1">[3]Masterdata!#REF!</definedName>
    <definedName name="_4_0_0_S" hidden="1">[3]Masterdata!#REF!</definedName>
    <definedName name="_EPS1" hidden="1">{#N/A,#N/A,FALSE,"95Act"}</definedName>
    <definedName name="_EPS1_1" hidden="1">{#N/A,#N/A,FALSE,"95Act"}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PM1" hidden="1">{#N/A,#N/A,FALSE,"Aging Summary";#N/A,#N/A,FALSE,"Ratio Analysis";#N/A,#N/A,FALSE,"Test 120 Day Accts";#N/A,#N/A,FALSE,"Tickmarks"}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ort" hidden="1">#REF!</definedName>
    <definedName name="_TF2" hidden="1">#REF!,#REF!</definedName>
    <definedName name="_TF2222" hidden="1">#REF!</definedName>
    <definedName name="_xx1" hidden="1">#REF!,#REF!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ging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ll_Divisions" hidden="1">#REF!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c.LTMYear" hidden="1">#REF!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lumn1" hidden="1">#REF!</definedName>
    <definedName name="Consol." hidden="1">{#N/A,#N/A,FALSE,"CONTROLE"}</definedName>
    <definedName name="COPIA" hidden="1">{#N/A,#N/A,FALSE,"CONTROLE"}</definedName>
    <definedName name="copy2" hidden="1">#REF!</definedName>
    <definedName name="copyn" hidden="1">#REF!</definedName>
    <definedName name="çp" hidden="1">{"TotalGeralDespesasPorArea",#N/A,FALSE,"VinculosAccessEfetivo"}</definedName>
    <definedName name="CreditStats" hidden="1">#REF!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d" hidden="1">{#N/A,#N/A,FALSE,"Aging Summary";#N/A,#N/A,FALSE,"Ratio Analysis";#N/A,#N/A,FALSE,"Test 120 Day Accts";#N/A,#N/A,FALSE,"Tickmarks"}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ee" hidden="1">{#N/A,#N/A,FALSE,"Aging Summary";#N/A,#N/A,FALSE,"Ratio Analysis";#N/A,#N/A,FALSE,"Test 120 Day Accts";#N/A,#N/A,FALSE,"Tickmarks"}</definedName>
    <definedName name="eqweqw" hidden="1">[4]JUNIN!#REF!</definedName>
    <definedName name="er" hidden="1">{#N/A,#N/A,FALSE,"Aging Summary";#N/A,#N/A,FALSE,"Ratio Analysis";#N/A,#N/A,FALSE,"Test 120 Day Accts";#N/A,#N/A,FALSE,"Tickmarks"}</definedName>
    <definedName name="ev.Calculation" hidden="1">2</definedName>
    <definedName name="ev.Initialized" hidden="1">FALSE</definedName>
    <definedName name="ewa" hidden="1">{#N/A,#N/A,FALSE,"95Bud"}</definedName>
    <definedName name="ewa_1" hidden="1">{#N/A,#N/A,FALSE,"95Bud"}</definedName>
    <definedName name="ewqeqw" hidden="1">#REF!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requency">[5]Control!$D$3:$D$6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g" hidden="1">{"TotalGeralDespesasPorArea",#N/A,FALSE,"VinculosAccessEfetivo"}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ro" hidden="1">{#N/A,#N/A,FALSE,"Aging Summary";#N/A,#N/A,FALSE,"Ratio Analysis";#N/A,#N/A,FALSE,"Test 120 Day Accts";#N/A,#N/A,FALSE,"Tickmarks"}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jamakr" hidden="1">{#N/A,#N/A,FALSE,"95Bud"}</definedName>
    <definedName name="jamakr_1" hidden="1">{#N/A,#N/A,FALSE,"95Bud"}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ast_Rec_A">[5]Control!$T$16</definedName>
    <definedName name="Last_Rec_M">[5]Control!$S$16</definedName>
    <definedName name="Last_Rec_Q">[5]Control!$R$16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m_BalanceSheet" hidden="1">#REF!</definedName>
    <definedName name="ltm_IncomeStatement" hidden="1">#REF!</definedName>
    <definedName name="mm" hidden="1">{"TotalGeralDespesasPorArea",#N/A,FALSE,"VinculosAccessEfetivo"}</definedName>
    <definedName name="nb" hidden="1">{"TotalGeralDespesasPorArea",#N/A,FALSE,"VinculosAccessEfetivo"}</definedName>
    <definedName name="note" hidden="1">{#N/A,#N/A,FALSE,"Aging Summary";#N/A,#N/A,FALSE,"Ratio Analysis";#N/A,#N/A,FALSE,"Test 120 Day Accts";#N/A,#N/A,FALSE,"Tickmarks"}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xlnm.Print_Area" localSheetId="7">'Comm Equipment Dep '!$A$1:$G$22</definedName>
    <definedName name="_xlnm.Print_Area" localSheetId="0">'Revenue Credits'!$A$1:$H$26</definedName>
    <definedName name="_xlnm.Print_Area" localSheetId="1">'Transmission Comm Equipment'!$A$1:$R$12</definedName>
    <definedName name="_xlnm.Print_Titles" localSheetId="7">'Comm Equipment Dep '!$6:$6</definedName>
    <definedName name="_xlnm.Print_Titles" localSheetId="0">'Revenue Credits'!$6:$6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ngShowNames" hidden="1">#REF!</definedName>
    <definedName name="rngToggles" hidden="1">#REF!</definedName>
    <definedName name="row" hidden="1">#REF!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r" hidden="1">{#N/A,#N/A,FALSE,"Aging Summary";#N/A,#N/A,FALSE,"Ratio Analysis";#N/A,#N/A,FALSE,"Test 120 Day Accts";#N/A,#N/A,FALSE,"Tickmarks"}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tmp" hidden="1">[6]Database!#REF!,[6]Database!#REF!,[6]Database!#REF!,[6]Database!#REF!,[6]Database!#REF!,[6]Database!#REF!,[6]Database!#REF!</definedName>
    <definedName name="solver_typ" hidden="1">1</definedName>
    <definedName name="solver_val" hidden="1">0</definedName>
    <definedName name="TextRefCopyRangeCount" hidden="1">11</definedName>
    <definedName name="tick" hidden="1">#REF!</definedName>
    <definedName name="TimeFrame">[5]Control!$I$18:$I$45</definedName>
    <definedName name="trand" hidden="1">{#N/A,#N/A,FALSE,"Aging Summary";#N/A,#N/A,FALSE,"Ratio Analysis";#N/A,#N/A,FALSE,"Test 120 Day Accts";#N/A,#N/A,FALSE,"Tickmarks"}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SDollar" hidden="1">#REF!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95Act." hidden="1">{#N/A,#N/A,FALSE,"95Act"}</definedName>
    <definedName name="wrn.95Act._1" hidden="1">{#N/A,#N/A,FALSE,"95Act"}</definedName>
    <definedName name="wrn.95Bud." hidden="1">{#N/A,#N/A,FALSE,"95Bud"}</definedName>
    <definedName name="wrn.95Bud._1" hidden="1">{#N/A,#N/A,FALSE,"95Bud"}</definedName>
    <definedName name="wrn.Aging._.and._.Trend._.Analysis." hidden="1">{#N/A,#N/A,FALSE,"Aging Summary";#N/A,#N/A,FALSE,"Ratio Analysis";#N/A,#N/A,FALSE,"Test 120 Day Accts";#N/A,#N/A,FALSE,"Tickmarks"}</definedName>
    <definedName name="wrn.APLICAÇÃO." hidden="1">{#N/A,#N/A,FALSE,"CONTROLE"}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COKE." hidden="1">{#N/A,#N/A,FALSE,"COKE"}</definedName>
    <definedName name="wrn.DespesasPorArea." hidden="1">{"TotalGeralDespesasPorArea",#N/A,FALSE,"VinculosAccessEfetivo"}</definedName>
    <definedName name="wrn.ELEC." hidden="1">{#N/A,#N/A,FALSE,"ELEC"}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ELATORIO." hidden="1">{#N/A,#N/A,FALSE,"CONTROLE";#N/A,#N/A,FALSE,"CONTROLE"}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ww" hidden="1">{#N/A,#N/A,FALSE,"Aging Summary";#N/A,#N/A,FALSE,"Ratio Analysis";#N/A,#N/A,FALSE,"Test 120 Day Accts";#N/A,#N/A,FALSE,"Tickmarks"}</definedName>
    <definedName name="x" hidden="1">#REF!,#REF!</definedName>
    <definedName name="XREF_COLUMN_1" hidden="1">#REF!</definedName>
    <definedName name="XREF_COLUMN_2" hidden="1">[7]Equity!#REF!</definedName>
    <definedName name="XREF_COLUMN_21" hidden="1">#REF!</definedName>
    <definedName name="XREF_COLUMN_3" hidden="1">[7]Equity!#REF!</definedName>
    <definedName name="XREF_COLUMN_4" hidden="1">#REF!</definedName>
    <definedName name="XREF_COLUMN_5" hidden="1">[8]Lead!#REF!</definedName>
    <definedName name="XREF_COLUMN_6" hidden="1">'[9]Teste de Adições'!#REF!</definedName>
    <definedName name="XRefActiveRow" hidden="1">#REF!</definedName>
    <definedName name="XRefColumnsCount" hidden="1">1</definedName>
    <definedName name="XRefCopy1" hidden="1">#REF!</definedName>
    <definedName name="XRefCopy14" hidden="1">#REF!</definedName>
    <definedName name="XRefCopy15" hidden="1">#REF!</definedName>
    <definedName name="XRefCopy16" hidden="1">#REF!</definedName>
    <definedName name="XRefCopy18" hidden="1">#REF!</definedName>
    <definedName name="XRefCopy1Row" hidden="1">#REF!</definedName>
    <definedName name="XRefCopy2" hidden="1">'[10]Mvt Imobilizado'!#REF!</definedName>
    <definedName name="XRefCopy3" hidden="1">#REF!</definedName>
    <definedName name="XRefCopy4" hidden="1">#REF!</definedName>
    <definedName name="XRefCopy5" hidden="1">'[9]Teste de Adições'!#REF!</definedName>
    <definedName name="XRefCopy6" hidden="1">#REF!</definedName>
    <definedName name="XRefCopyRangeCount" hidden="1">1</definedName>
    <definedName name="XRefPaste1" hidden="1">[11]Empréstimos!#REF!</definedName>
    <definedName name="XRefPaste18" hidden="1">#REF!</definedName>
    <definedName name="XRefPaste2" hidden="1">[11]Empréstimos!#REF!</definedName>
    <definedName name="XRefPaste3" hidden="1">#REF!</definedName>
    <definedName name="XRefPaste4" hidden="1">[11]Empréstimos!#REF!</definedName>
    <definedName name="XRefPaste5" hidden="1">'[11]BB PCH''s'!#REF!</definedName>
    <definedName name="XRefPaste6" hidden="1">[11]Empréstimos!#REF!</definedName>
    <definedName name="XRefPaste9" hidden="1">#REF!</definedName>
    <definedName name="XRefPaste9Row" hidden="1">#REF!</definedName>
    <definedName name="XRefPasteRangeCount" hidden="1">7</definedName>
    <definedName name="xxxaxa" hidden="1">#REF!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60" l="1"/>
  <c r="D10" i="54" l="1"/>
  <c r="D14" i="86" l="1"/>
  <c r="C14" i="86"/>
  <c r="D18" i="54" l="1"/>
  <c r="D16" i="54"/>
  <c r="E32" i="60" l="1"/>
  <c r="C15" i="24" l="1"/>
  <c r="C11" i="24" s="1"/>
  <c r="G15" i="20" l="1"/>
  <c r="E20" i="20" l="1"/>
  <c r="E11" i="20"/>
  <c r="E19" i="60" l="1"/>
  <c r="G20" i="86" l="1"/>
  <c r="F20" i="86"/>
  <c r="H20" i="86" s="1"/>
  <c r="J20" i="86" s="1"/>
  <c r="D20" i="86"/>
  <c r="C20" i="86"/>
  <c r="C9" i="62" l="1"/>
  <c r="F34" i="60" l="1"/>
  <c r="F25" i="60"/>
  <c r="F26" i="60"/>
  <c r="F27" i="60"/>
  <c r="F18" i="60"/>
  <c r="F17" i="60"/>
  <c r="G18" i="20" l="1"/>
  <c r="E28" i="60" l="1"/>
  <c r="E36" i="60"/>
  <c r="E18" i="54" l="1"/>
  <c r="I16" i="54"/>
  <c r="F18" i="54"/>
  <c r="G18" i="54"/>
  <c r="H18" i="54"/>
  <c r="I18" i="54"/>
  <c r="J18" i="54"/>
  <c r="K18" i="54"/>
  <c r="L18" i="54"/>
  <c r="M18" i="54"/>
  <c r="N18" i="54"/>
  <c r="O18" i="54"/>
  <c r="P18" i="54"/>
  <c r="F16" i="54"/>
  <c r="G16" i="54"/>
  <c r="H16" i="54"/>
  <c r="J16" i="54"/>
  <c r="K16" i="54"/>
  <c r="L16" i="54"/>
  <c r="M16" i="54"/>
  <c r="N16" i="54"/>
  <c r="O16" i="54"/>
  <c r="P16" i="54"/>
  <c r="E16" i="54"/>
  <c r="Q16" i="54" l="1"/>
  <c r="Q18" i="54"/>
  <c r="Q9" i="54"/>
  <c r="M10" i="54"/>
  <c r="I10" i="54"/>
  <c r="E10" i="54"/>
  <c r="O10" i="54"/>
  <c r="K10" i="54"/>
  <c r="G10" i="54"/>
  <c r="N10" i="54"/>
  <c r="J10" i="54"/>
  <c r="F10" i="54"/>
  <c r="P10" i="54"/>
  <c r="L10" i="54"/>
  <c r="H10" i="54"/>
  <c r="Q8" i="54" l="1"/>
  <c r="Q10" i="54" l="1"/>
  <c r="G8" i="20" l="1"/>
  <c r="F11" i="20" l="1"/>
  <c r="E17" i="19" l="1"/>
  <c r="E13" i="19" s="1"/>
  <c r="F20" i="20" l="1"/>
  <c r="E20" i="19"/>
  <c r="G17" i="20"/>
  <c r="G16" i="20"/>
  <c r="G14" i="20"/>
  <c r="G13" i="20"/>
  <c r="G10" i="20"/>
  <c r="G11" i="20" s="1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8" i="4"/>
  <c r="G20" i="20" l="1"/>
  <c r="H20" i="20"/>
  <c r="Q12" i="4"/>
</calcChain>
</file>

<file path=xl/sharedStrings.xml><?xml version="1.0" encoding="utf-8"?>
<sst xmlns="http://schemas.openxmlformats.org/spreadsheetml/2006/main" count="269" uniqueCount="168">
  <si>
    <t>Depreciation-General Expense Associated with Acct. 397</t>
  </si>
  <si>
    <t xml:space="preserve">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</si>
  <si>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</si>
  <si>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</si>
  <si>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</si>
  <si>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</si>
  <si>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</si>
  <si>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</si>
  <si>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</si>
  <si>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</si>
  <si>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</si>
  <si>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</si>
  <si>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</si>
  <si>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Communication Equipment</t>
  </si>
  <si>
    <t>DESCRIPTION</t>
  </si>
  <si>
    <t>Benefits OPEB Active - Gross</t>
  </si>
  <si>
    <t>Benefits OPEB Inactive Gross</t>
  </si>
  <si>
    <t>Amount of General Depreciation Expense Associated with Acct. 397</t>
  </si>
  <si>
    <t>AVERAGE</t>
  </si>
  <si>
    <t>E397</t>
  </si>
  <si>
    <t>C397</t>
  </si>
  <si>
    <t>ADDITIONS</t>
  </si>
  <si>
    <t>ACCOUNT</t>
  </si>
  <si>
    <t>E353</t>
  </si>
  <si>
    <t>E350</t>
  </si>
  <si>
    <t>AMOUNT</t>
  </si>
  <si>
    <t>PUBLIC SERVICE ELECTRIC AND GAS COMPANY</t>
  </si>
  <si>
    <t>COMPANY</t>
  </si>
  <si>
    <t>Transmission</t>
  </si>
  <si>
    <t>Employee Pensions and Benefits</t>
  </si>
  <si>
    <t>SOURCE</t>
  </si>
  <si>
    <t>ACCOUNT No. 397 DIRECTLY ASSIGNED TO TRANSMISSION</t>
  </si>
  <si>
    <t xml:space="preserve">PLANT HELD FOR FUTURE USE - INCLUDING LAND </t>
  </si>
  <si>
    <t xml:space="preserve">ACTUAL PBOP EXPENSE </t>
  </si>
  <si>
    <t>Company Records</t>
  </si>
  <si>
    <t>Total Transmission  and Distribution</t>
  </si>
  <si>
    <t>Distribution</t>
  </si>
  <si>
    <t xml:space="preserve">Transmission </t>
  </si>
  <si>
    <t xml:space="preserve"> Communication  Equipment </t>
  </si>
  <si>
    <t>Total Electric</t>
  </si>
  <si>
    <t>PHFU - Land and Land Rights</t>
  </si>
  <si>
    <t>PHFU - Station Equipment</t>
  </si>
  <si>
    <t>E356</t>
  </si>
  <si>
    <t>E3561</t>
  </si>
  <si>
    <t>PHFU - Overhead Conductors and Devices</t>
  </si>
  <si>
    <t>PHFU - 69KV Overhead Conductors &amp; Devices</t>
  </si>
  <si>
    <t>FORM 1</t>
  </si>
  <si>
    <t xml:space="preserve"> GENERAL PLANT DEPRECIATION EXPENSE ASSOCIATED WITH ACCT. 397</t>
  </si>
  <si>
    <t>General Plant Depreciation Expense</t>
  </si>
  <si>
    <t>General Plant Depreciation Expense Non-Communication Equipment</t>
  </si>
  <si>
    <t>General Plant Depreciation Expense Communications Equipment</t>
  </si>
  <si>
    <t>Common Plant- Electric Portion of Communications Equipment Depreciation  Expense</t>
  </si>
  <si>
    <t>PREPAYMENTS</t>
  </si>
  <si>
    <t>Total Prepayments</t>
  </si>
  <si>
    <t>Prepaid Lease Payments</t>
  </si>
  <si>
    <t>Prepaid Network Admin</t>
  </si>
  <si>
    <t xml:space="preserve">Less: Excluded Prepaid Taxes </t>
  </si>
  <si>
    <t>FERC FORM 1 Page 323 Line 187b</t>
  </si>
  <si>
    <t>FERC FORM 1 Page 214 Line 47d</t>
  </si>
  <si>
    <t>Less: Prepaid Credit Facilities</t>
  </si>
  <si>
    <t>Total Transmission and Distribution</t>
  </si>
  <si>
    <t>Transmission and Distribution</t>
  </si>
  <si>
    <t>Appendix A Line 29</t>
  </si>
  <si>
    <t>Appendix A Line 46</t>
  </si>
  <si>
    <t>Communications Equipment Depreciation Expense</t>
  </si>
  <si>
    <t xml:space="preserve">ATTACHMENT H-10A </t>
  </si>
  <si>
    <t>Accumulated General Depreciation</t>
  </si>
  <si>
    <t>Accumulated Common Plant Depreciation &amp; Amortization - Electric</t>
  </si>
  <si>
    <t>Total Accumulated Depreciation</t>
  </si>
  <si>
    <t>FERC FORM 1 Page 336 Line 11f</t>
  </si>
  <si>
    <t>Common Plant Depreciation Expense</t>
  </si>
  <si>
    <t xml:space="preserve"> Distribution</t>
  </si>
  <si>
    <t xml:space="preserve">ACCUMULATED DEPRECIATION WITH ACCOUNT 397 </t>
  </si>
  <si>
    <t>Total Distribution</t>
  </si>
  <si>
    <t>Account 456 - Other Electric Revenues</t>
  </si>
  <si>
    <t>Point to Point Service revenues for which the load is not included in the divisor received by Transmission Owner</t>
  </si>
  <si>
    <t>Gross Revenue Credits</t>
  </si>
  <si>
    <t xml:space="preserve">ATTACHMENT 3 - REVENUE CREDIT WORKPAPER </t>
  </si>
  <si>
    <t>FERC FORM 1 Page 300 Line 16b</t>
  </si>
  <si>
    <t>FERC FORM 1 Page 300 Line 17b</t>
  </si>
  <si>
    <t xml:space="preserve">DISTRIBUTION </t>
  </si>
  <si>
    <t xml:space="preserve">TRANSMISSION </t>
  </si>
  <si>
    <t>Miscellaneous Services Revenues</t>
  </si>
  <si>
    <t xml:space="preserve">ACCOUNT 450 &amp; 451- Late Payment Penalties </t>
  </si>
  <si>
    <t>ACCOUNT 454 - Rent from Electric Property</t>
  </si>
  <si>
    <t>FERC FORM 1 Page 300 Line 19b</t>
  </si>
  <si>
    <t>Rent from Electric Property</t>
  </si>
  <si>
    <t>FERC FORM 1 Page 300 Line 21b</t>
  </si>
  <si>
    <t>Other Electric Revenues</t>
  </si>
  <si>
    <t>FERC FORM 1 Page 300 Line 22b</t>
  </si>
  <si>
    <t>Rent or Attachment Fees associated with Transmission Facilities</t>
  </si>
  <si>
    <t>COMPANY RECORDS</t>
  </si>
  <si>
    <t xml:space="preserve">Rent from Electric Property - Transmission Related </t>
  </si>
  <si>
    <t xml:space="preserve">Professional Services </t>
  </si>
  <si>
    <t>Network Transmission</t>
  </si>
  <si>
    <t>Net Transmission Service Elimination</t>
  </si>
  <si>
    <t>Revenue</t>
  </si>
  <si>
    <t>Credit</t>
  </si>
  <si>
    <t>Line #</t>
  </si>
  <si>
    <t>REVENUE CREDITS</t>
  </si>
  <si>
    <t xml:space="preserve">Revenues from Directly Assigned Transmission Facility Charges </t>
  </si>
  <si>
    <t>Total A&amp;G Expense</t>
  </si>
  <si>
    <t>FERC FORM 1 Page 323.197b</t>
  </si>
  <si>
    <t>Less:  Meals &amp; Entertainment Expenses included in Taxes</t>
  </si>
  <si>
    <t>TOTAL A&amp;G EXPENSE</t>
  </si>
  <si>
    <t>Account 456.1 - Revenues from Transmission of Electricity of Others</t>
  </si>
  <si>
    <t>Accumulated  Depreciation Acct. Non 397</t>
  </si>
  <si>
    <t>Accumulated  Depreciation Acct. 397</t>
  </si>
  <si>
    <t>Accumulated Dep Distribution Acct. 397</t>
  </si>
  <si>
    <t>Accumulated Dep Transmission Acct. 397</t>
  </si>
  <si>
    <t>FERC FORM 1 Page 356</t>
  </si>
  <si>
    <t>Forfeited Discounts</t>
  </si>
  <si>
    <t>Revenues from Transmission of Electricity of Others</t>
  </si>
  <si>
    <t>FERC FORM 1 Page 207 Line 94b,g</t>
  </si>
  <si>
    <t>FERC FORM 1 Page 219 Line 28b</t>
  </si>
  <si>
    <t xml:space="preserve"> Less:  Distribution Total </t>
  </si>
  <si>
    <t>Less:  Other Employee Benefits</t>
  </si>
  <si>
    <t>OPEB</t>
  </si>
  <si>
    <t>Actual PBOP expense</t>
  </si>
  <si>
    <t>FERC FORM 1 Page 336 Line 10f</t>
  </si>
  <si>
    <t>Transmission Total</t>
  </si>
  <si>
    <t>ELECTRIC PORTION</t>
  </si>
  <si>
    <t>WAGE &amp; SALARY</t>
  </si>
  <si>
    <t>ALLOCATOR</t>
  </si>
  <si>
    <t>FERC FORM 1 Page 110-111 Line 57c,d</t>
  </si>
  <si>
    <t>FERC FORM 1 Page 262-263 Line 53f,k footnote</t>
  </si>
  <si>
    <t>Total</t>
  </si>
  <si>
    <t>PHFU - Underground Conduit</t>
  </si>
  <si>
    <t>E357</t>
  </si>
  <si>
    <t>ATTACHMENT 5 - COST SUPPORT LINE 40 &amp; 46</t>
  </si>
  <si>
    <t>Line 40</t>
  </si>
  <si>
    <t>Line 46</t>
  </si>
  <si>
    <t>Appendix A Line 40</t>
  </si>
  <si>
    <t>Appendix A Line 34</t>
  </si>
  <si>
    <t>ATTACHMENT 5 - COST SUPPORT LINE 34</t>
  </si>
  <si>
    <t>5 - Cost Support Line 34</t>
  </si>
  <si>
    <t>ATTACHMENT 5 - COST SUPPORT LINE 55</t>
  </si>
  <si>
    <t>5 - Cost Support Line 55</t>
  </si>
  <si>
    <t>ATTACHMENT 5 - COST SUPPORT LINE 69</t>
  </si>
  <si>
    <t>5 - Cost Support Line 69</t>
  </si>
  <si>
    <t>Appendix A Line 69</t>
  </si>
  <si>
    <t>ATTACHMENT 5 - COST SUPPORT LINE 70</t>
  </si>
  <si>
    <t>ATTACHMENT 5 - COST SUPPORT LINES 91 &amp; 97</t>
  </si>
  <si>
    <t>5 - Cost Support Line 91</t>
  </si>
  <si>
    <t>5 - Cost Support Line 97</t>
  </si>
  <si>
    <t>Appendix A Line 91</t>
  </si>
  <si>
    <t>Appendix A Line 97</t>
  </si>
  <si>
    <t>Less: Prepaid Retention</t>
  </si>
  <si>
    <t>Subtotal</t>
  </si>
  <si>
    <t>Prepaid Materials</t>
  </si>
  <si>
    <t>Advanced Metering</t>
  </si>
  <si>
    <t>Appendix A Line 56</t>
  </si>
  <si>
    <t>E355</t>
  </si>
  <si>
    <t>PHFU - Poles &amp; Fixtures</t>
  </si>
  <si>
    <t>ATTACHMENT 5 - COST SUPPORT LINE 56</t>
  </si>
  <si>
    <t>2025 TRUE-UP FILING</t>
  </si>
  <si>
    <t>2025 TRUE-5P FILING</t>
  </si>
  <si>
    <t xml:space="preserve">Schedule 1A </t>
  </si>
  <si>
    <t>Appendix A Line 70 &amp; 71</t>
  </si>
  <si>
    <t>5 - Cost Support Line 70 &amp; 71</t>
  </si>
  <si>
    <t>Attachment C Page 1 of 8</t>
  </si>
  <si>
    <t>Attachment C Page 2 of 8</t>
  </si>
  <si>
    <t>Attachment C Page 3 of 8</t>
  </si>
  <si>
    <t>Attachment C Page 4 of 8</t>
  </si>
  <si>
    <t>Attachment C Page 5 of 8</t>
  </si>
  <si>
    <t>Attachment C Page 6 of 8</t>
  </si>
  <si>
    <t>Attachment C Page 7 of 8</t>
  </si>
  <si>
    <t>Attachment C Page 8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</si>
</sst>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\-yy;@"/>
    <numFmt numFmtId="167" formatCode="&quot;$&quot;#,##0"/>
    <numFmt numFmtId="168" formatCode="0_);\(0\)"/>
    <numFmt numFmtId="169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 val="singleAccounting"/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43" fontId="13" fillId="0" borderId="0" xfId="4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2" fillId="0" borderId="0" xfId="16" applyFont="1" applyProtection="1">
      <protection locked="0"/>
    </xf>
    <xf numFmtId="0" fontId="4" fillId="0" borderId="0" xfId="16" applyFont="1" applyBorder="1" applyProtection="1">
      <protection locked="0"/>
    </xf>
    <xf numFmtId="43" fontId="3" fillId="0" borderId="0" xfId="4" applyFont="1" applyAlignment="1" applyProtection="1">
      <alignment horizontal="center"/>
      <protection locked="0"/>
    </xf>
    <xf numFmtId="0" fontId="2" fillId="0" borderId="0" xfId="16" applyProtection="1">
      <protection locked="0"/>
    </xf>
    <xf numFmtId="43" fontId="2" fillId="0" borderId="0" xfId="4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1" xfId="16" applyFont="1" applyBorder="1" applyAlignment="1" applyProtection="1">
      <alignment horizontal="center"/>
      <protection locked="0"/>
    </xf>
    <xf numFmtId="0" fontId="4" fillId="0" borderId="0" xfId="16" applyFont="1" applyProtection="1">
      <protection locked="0"/>
    </xf>
    <xf numFmtId="43" fontId="4" fillId="0" borderId="0" xfId="4" applyFont="1" applyProtection="1">
      <protection locked="0"/>
    </xf>
    <xf numFmtId="0" fontId="2" fillId="0" borderId="0" xfId="16" applyFont="1" applyBorder="1" applyProtection="1">
      <protection locked="0"/>
    </xf>
    <xf numFmtId="43" fontId="2" fillId="0" borderId="0" xfId="4" applyFont="1" applyBorder="1" applyProtection="1">
      <protection locked="0"/>
    </xf>
    <xf numFmtId="164" fontId="2" fillId="0" borderId="0" xfId="4" applyNumberFormat="1" applyFont="1" applyBorder="1" applyProtection="1">
      <protection locked="0"/>
    </xf>
    <xf numFmtId="164" fontId="4" fillId="0" borderId="0" xfId="4" applyNumberFormat="1" applyFont="1" applyBorder="1" applyProtection="1">
      <protection locked="0"/>
    </xf>
    <xf numFmtId="0" fontId="3" fillId="0" borderId="0" xfId="16" applyFont="1" applyProtection="1">
      <protection locked="0"/>
    </xf>
    <xf numFmtId="43" fontId="3" fillId="0" borderId="0" xfId="16" applyNumberFormat="1" applyFont="1" applyProtection="1">
      <protection locked="0"/>
    </xf>
    <xf numFmtId="43" fontId="2" fillId="0" borderId="0" xfId="16" applyNumberFormat="1" applyProtection="1">
      <protection locked="0"/>
    </xf>
    <xf numFmtId="43" fontId="0" fillId="0" borderId="0" xfId="4" applyFont="1" applyProtection="1">
      <protection locked="0"/>
    </xf>
    <xf numFmtId="41" fontId="0" fillId="0" borderId="0" xfId="0" applyNumberFormat="1" applyProtection="1">
      <protection locked="0"/>
    </xf>
    <xf numFmtId="41" fontId="14" fillId="0" borderId="0" xfId="0" applyNumberFormat="1" applyFont="1" applyAlignment="1" applyProtection="1">
      <alignment horizontal="center"/>
      <protection locked="0"/>
    </xf>
    <xf numFmtId="41" fontId="12" fillId="0" borderId="0" xfId="0" applyNumberFormat="1" applyFont="1" applyAlignment="1" applyProtection="1">
      <alignment horizontal="center"/>
      <protection locked="0"/>
    </xf>
    <xf numFmtId="41" fontId="15" fillId="0" borderId="0" xfId="0" applyNumberFormat="1" applyFont="1" applyAlignment="1" applyProtection="1">
      <alignment horizontal="center"/>
      <protection locked="0"/>
    </xf>
    <xf numFmtId="43" fontId="14" fillId="0" borderId="0" xfId="0" applyNumberFormat="1" applyFont="1" applyProtection="1">
      <protection locked="0"/>
    </xf>
    <xf numFmtId="43" fontId="0" fillId="0" borderId="0" xfId="0" applyNumberFormat="1" applyProtection="1">
      <protection locked="0"/>
    </xf>
    <xf numFmtId="40" fontId="4" fillId="0" borderId="1" xfId="9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center"/>
      <protection locked="0"/>
    </xf>
    <xf numFmtId="14" fontId="4" fillId="0" borderId="0" xfId="9" quotePrefix="1" applyNumberFormat="1" applyFont="1" applyFill="1" applyBorder="1" applyAlignment="1" applyProtection="1">
      <alignment horizontal="center"/>
      <protection locked="0"/>
    </xf>
    <xf numFmtId="40" fontId="4" fillId="0" borderId="0" xfId="9" applyNumberFormat="1" applyFont="1" applyFill="1" applyBorder="1" applyAlignment="1" applyProtection="1">
      <alignment horizontal="center"/>
      <protection locked="0"/>
    </xf>
    <xf numFmtId="14" fontId="4" fillId="0" borderId="0" xfId="9" applyNumberFormat="1" applyFont="1" applyFill="1" applyBorder="1" applyAlignment="1" applyProtection="1">
      <alignment horizontal="center"/>
      <protection locked="0"/>
    </xf>
    <xf numFmtId="164" fontId="2" fillId="0" borderId="0" xfId="9" applyNumberFormat="1" applyFont="1" applyBorder="1" applyProtection="1">
      <protection locked="0"/>
    </xf>
    <xf numFmtId="164" fontId="2" fillId="0" borderId="0" xfId="9" applyNumberFormat="1" applyFont="1" applyProtection="1">
      <protection locked="0"/>
    </xf>
    <xf numFmtId="43" fontId="4" fillId="0" borderId="0" xfId="9" applyFont="1" applyBorder="1" applyProtection="1">
      <protection locked="0"/>
    </xf>
    <xf numFmtId="0" fontId="4" fillId="0" borderId="0" xfId="16" applyFont="1" applyFill="1" applyBorder="1" applyProtection="1">
      <protection locked="0"/>
    </xf>
    <xf numFmtId="164" fontId="4" fillId="0" borderId="0" xfId="9" applyNumberFormat="1" applyFont="1" applyBorder="1" applyProtection="1">
      <protection locked="0"/>
    </xf>
    <xf numFmtId="43" fontId="2" fillId="0" borderId="0" xfId="9" applyFont="1" applyProtection="1">
      <protection locked="0"/>
    </xf>
    <xf numFmtId="0" fontId="4" fillId="0" borderId="0" xfId="1" applyFont="1" applyProtection="1">
      <protection locked="0"/>
    </xf>
    <xf numFmtId="17" fontId="10" fillId="0" borderId="1" xfId="1" applyNumberFormat="1" applyFont="1" applyBorder="1" applyAlignment="1" applyProtection="1">
      <alignment horizontal="center"/>
      <protection locked="0"/>
    </xf>
    <xf numFmtId="14" fontId="4" fillId="0" borderId="1" xfId="8" applyNumberFormat="1" applyFont="1" applyFill="1" applyBorder="1" applyAlignment="1" applyProtection="1">
      <alignment horizontal="center"/>
      <protection locked="0"/>
    </xf>
    <xf numFmtId="14" fontId="4" fillId="0" borderId="1" xfId="8" quotePrefix="1" applyNumberFormat="1" applyFont="1" applyFill="1" applyBorder="1" applyAlignment="1" applyProtection="1">
      <alignment horizontal="center"/>
      <protection locked="0"/>
    </xf>
    <xf numFmtId="43" fontId="4" fillId="0" borderId="1" xfId="4" applyFont="1" applyFill="1" applyBorder="1" applyAlignment="1" applyProtection="1">
      <alignment horizontal="center"/>
      <protection locked="0"/>
    </xf>
    <xf numFmtId="17" fontId="9" fillId="0" borderId="0" xfId="1" applyNumberFormat="1" applyFont="1" applyBorder="1" applyAlignment="1" applyProtection="1">
      <alignment horizontal="center"/>
      <protection locked="0"/>
    </xf>
    <xf numFmtId="14" fontId="4" fillId="0" borderId="0" xfId="8" applyNumberFormat="1" applyFont="1" applyFill="1" applyBorder="1" applyAlignment="1" applyProtection="1">
      <alignment horizontal="center"/>
      <protection locked="0"/>
    </xf>
    <xf numFmtId="14" fontId="4" fillId="0" borderId="0" xfId="8" quotePrefix="1" applyNumberFormat="1" applyFont="1" applyFill="1" applyBorder="1" applyAlignment="1" applyProtection="1">
      <alignment horizontal="center"/>
      <protection locked="0"/>
    </xf>
    <xf numFmtId="43" fontId="4" fillId="0" borderId="0" xfId="4" applyFont="1" applyFill="1" applyBorder="1" applyAlignment="1" applyProtection="1">
      <alignment horizontal="center"/>
      <protection locked="0"/>
    </xf>
    <xf numFmtId="164" fontId="2" fillId="0" borderId="0" xfId="16" applyNumberFormat="1" applyFont="1" applyProtection="1">
      <protection locked="0"/>
    </xf>
    <xf numFmtId="16" fontId="4" fillId="0" borderId="0" xfId="1" quotePrefix="1" applyNumberFormat="1" applyFont="1" applyAlignment="1" applyProtection="1">
      <alignment horizontal="center"/>
      <protection locked="0"/>
    </xf>
    <xf numFmtId="43" fontId="2" fillId="0" borderId="0" xfId="16" applyNumberFormat="1" applyFont="1" applyProtection="1">
      <protection locked="0"/>
    </xf>
    <xf numFmtId="0" fontId="14" fillId="0" borderId="0" xfId="0" applyFont="1" applyProtection="1"/>
    <xf numFmtId="0" fontId="4" fillId="0" borderId="0" xfId="16" applyFont="1" applyProtection="1"/>
    <xf numFmtId="0" fontId="4" fillId="0" borderId="0" xfId="1" applyFont="1" applyBorder="1" applyProtection="1"/>
    <xf numFmtId="0" fontId="9" fillId="0" borderId="0" xfId="1" applyFont="1" applyBorder="1" applyProtection="1"/>
    <xf numFmtId="0" fontId="2" fillId="0" borderId="0" xfId="16" applyFont="1" applyProtection="1"/>
    <xf numFmtId="0" fontId="2" fillId="0" borderId="0" xfId="1" applyFont="1" applyBorder="1" applyAlignment="1" applyProtection="1">
      <alignment wrapText="1"/>
    </xf>
    <xf numFmtId="0" fontId="6" fillId="0" borderId="0" xfId="1" applyFont="1" applyBorder="1" applyProtection="1"/>
    <xf numFmtId="0" fontId="2" fillId="0" borderId="0" xfId="1" applyFont="1" applyBorder="1" applyProtection="1"/>
    <xf numFmtId="0" fontId="4" fillId="0" borderId="0" xfId="16" applyFont="1" applyBorder="1" applyProtection="1"/>
    <xf numFmtId="0" fontId="4" fillId="0" borderId="0" xfId="1" applyFont="1" applyFill="1" applyAlignment="1" applyProtection="1">
      <alignment horizontal="left"/>
    </xf>
    <xf numFmtId="0" fontId="4" fillId="0" borderId="2" xfId="1" applyFont="1" applyFill="1" applyBorder="1" applyAlignment="1" applyProtection="1">
      <alignment horizontal="center"/>
    </xf>
    <xf numFmtId="0" fontId="4" fillId="0" borderId="1" xfId="16" applyFont="1" applyFill="1" applyBorder="1" applyAlignment="1" applyProtection="1">
      <alignment horizontal="center"/>
    </xf>
    <xf numFmtId="0" fontId="4" fillId="0" borderId="0" xfId="16" applyFont="1" applyFill="1" applyBorder="1" applyAlignment="1" applyProtection="1">
      <alignment horizontal="center"/>
    </xf>
    <xf numFmtId="0" fontId="2" fillId="0" borderId="0" xfId="16" applyFont="1" applyBorder="1" applyProtection="1"/>
    <xf numFmtId="0" fontId="2" fillId="0" borderId="0" xfId="16" applyFont="1" applyFill="1" applyBorder="1" applyAlignment="1" applyProtection="1">
      <alignment horizontal="center"/>
    </xf>
    <xf numFmtId="0" fontId="2" fillId="0" borderId="0" xfId="16" applyFont="1" applyFill="1" applyBorder="1" applyProtection="1"/>
    <xf numFmtId="0" fontId="13" fillId="0" borderId="0" xfId="0" applyFont="1" applyFill="1" applyAlignment="1" applyProtection="1">
      <alignment horizontal="center"/>
    </xf>
    <xf numFmtId="0" fontId="2" fillId="0" borderId="0" xfId="16" applyFont="1" applyAlignment="1" applyProtection="1">
      <alignment horizontal="center"/>
    </xf>
    <xf numFmtId="0" fontId="4" fillId="0" borderId="0" xfId="16" applyFont="1" applyFill="1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41" fontId="4" fillId="0" borderId="2" xfId="0" applyNumberFormat="1" applyFont="1" applyBorder="1" applyProtection="1"/>
    <xf numFmtId="0" fontId="2" fillId="0" borderId="0" xfId="16" applyFont="1" applyBorder="1" applyAlignment="1" applyProtection="1">
      <alignment wrapText="1"/>
    </xf>
    <xf numFmtId="0" fontId="4" fillId="0" borderId="0" xfId="16" applyFont="1" applyBorder="1" applyAlignment="1" applyProtection="1">
      <alignment wrapText="1"/>
    </xf>
    <xf numFmtId="164" fontId="4" fillId="0" borderId="2" xfId="4" applyNumberFormat="1" applyFont="1" applyBorder="1" applyProtection="1"/>
    <xf numFmtId="164" fontId="2" fillId="0" borderId="0" xfId="9" applyNumberFormat="1" applyFont="1" applyFill="1" applyBorder="1" applyProtection="1">
      <protection locked="0"/>
    </xf>
    <xf numFmtId="164" fontId="2" fillId="0" borderId="4" xfId="9" applyNumberFormat="1" applyFont="1" applyFill="1" applyBorder="1" applyProtection="1">
      <protection locked="0"/>
    </xf>
    <xf numFmtId="164" fontId="4" fillId="0" borderId="0" xfId="16" applyNumberFormat="1" applyFont="1" applyBorder="1" applyProtection="1">
      <protection locked="0"/>
    </xf>
    <xf numFmtId="3" fontId="4" fillId="0" borderId="0" xfId="16" applyNumberFormat="1" applyFont="1" applyFill="1" applyBorder="1" applyProtection="1">
      <protection locked="0"/>
    </xf>
    <xf numFmtId="165" fontId="2" fillId="0" borderId="0" xfId="9" applyNumberFormat="1" applyFont="1" applyProtection="1">
      <protection locked="0"/>
    </xf>
    <xf numFmtId="43" fontId="2" fillId="0" borderId="0" xfId="9" applyNumberFormat="1" applyFont="1" applyProtection="1">
      <protection locked="0"/>
    </xf>
    <xf numFmtId="43" fontId="4" fillId="0" borderId="0" xfId="16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2" fillId="0" borderId="0" xfId="16" applyNumberFormat="1" applyFont="1" applyProtection="1">
      <protection locked="0"/>
    </xf>
    <xf numFmtId="164" fontId="4" fillId="0" borderId="0" xfId="9" applyNumberFormat="1" applyFont="1" applyFill="1" applyBorder="1" applyProtection="1">
      <protection locked="0"/>
    </xf>
    <xf numFmtId="0" fontId="2" fillId="0" borderId="0" xfId="16" applyFont="1" applyFill="1" applyBorder="1" applyAlignment="1" applyProtection="1">
      <alignment horizontal="left"/>
    </xf>
    <xf numFmtId="164" fontId="4" fillId="0" borderId="2" xfId="16" applyNumberFormat="1" applyFont="1" applyBorder="1" applyProtection="1">
      <protection locked="0"/>
    </xf>
    <xf numFmtId="41" fontId="14" fillId="0" borderId="0" xfId="0" applyNumberFormat="1" applyFont="1" applyBorder="1" applyAlignment="1" applyProtection="1">
      <alignment horizontal="center"/>
      <protection locked="0"/>
    </xf>
    <xf numFmtId="164" fontId="10" fillId="0" borderId="0" xfId="2" applyNumberFormat="1" applyFont="1" applyFill="1" applyBorder="1" applyProtection="1"/>
    <xf numFmtId="164" fontId="0" fillId="0" borderId="0" xfId="0" applyNumberFormat="1" applyProtection="1"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center" wrapText="1"/>
      <protection locked="0"/>
    </xf>
    <xf numFmtId="41" fontId="14" fillId="0" borderId="0" xfId="0" applyNumberFormat="1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16" applyFont="1" applyAlignment="1" applyProtection="1">
      <alignment horizontal="center"/>
      <protection locked="0"/>
    </xf>
    <xf numFmtId="166" fontId="4" fillId="0" borderId="1" xfId="9" applyNumberFormat="1" applyFont="1" applyFill="1" applyBorder="1" applyAlignment="1" applyProtection="1">
      <alignment horizontal="center"/>
      <protection locked="0"/>
    </xf>
    <xf numFmtId="166" fontId="4" fillId="0" borderId="0" xfId="9" applyNumberFormat="1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4" fillId="0" borderId="1" xfId="16" applyFont="1" applyBorder="1" applyAlignment="1" applyProtection="1">
      <alignment horizontal="center"/>
    </xf>
    <xf numFmtId="0" fontId="2" fillId="0" borderId="0" xfId="16" applyFont="1" applyBorder="1" applyAlignment="1" applyProtection="1">
      <alignment horizontal="center"/>
    </xf>
    <xf numFmtId="0" fontId="4" fillId="0" borderId="0" xfId="16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10" fillId="0" borderId="1" xfId="1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2" fillId="0" borderId="0" xfId="16" applyFont="1" applyFill="1" applyProtection="1"/>
    <xf numFmtId="0" fontId="14" fillId="0" borderId="0" xfId="0" applyFont="1" applyFill="1" applyProtection="1"/>
    <xf numFmtId="41" fontId="14" fillId="0" borderId="4" xfId="0" applyNumberFormat="1" applyFont="1" applyFill="1" applyBorder="1" applyAlignment="1" applyProtection="1">
      <alignment horizontal="center"/>
      <protection locked="0"/>
    </xf>
    <xf numFmtId="0" fontId="2" fillId="0" borderId="0" xfId="16" applyFont="1" applyBorder="1" applyAlignment="1" applyProtection="1">
      <alignment horizontal="center" wrapText="1"/>
    </xf>
    <xf numFmtId="43" fontId="14" fillId="0" borderId="0" xfId="4" applyFont="1" applyAlignment="1" applyProtection="1">
      <alignment horizontal="center" wrapText="1"/>
      <protection locked="0"/>
    </xf>
    <xf numFmtId="43" fontId="14" fillId="0" borderId="0" xfId="4" applyFont="1" applyAlignment="1" applyProtection="1">
      <alignment horizontal="center" wrapText="1"/>
    </xf>
    <xf numFmtId="0" fontId="15" fillId="0" borderId="0" xfId="0" applyFont="1" applyBorder="1" applyAlignment="1" applyProtection="1">
      <alignment horizontal="center"/>
    </xf>
    <xf numFmtId="43" fontId="13" fillId="0" borderId="0" xfId="22" applyFont="1" applyProtection="1">
      <protection locked="0"/>
    </xf>
    <xf numFmtId="0" fontId="2" fillId="0" borderId="0" xfId="0" applyFont="1"/>
    <xf numFmtId="0" fontId="18" fillId="0" borderId="0" xfId="2" applyFont="1" applyFill="1" applyBorder="1" applyAlignment="1">
      <alignment horizontal="left"/>
    </xf>
    <xf numFmtId="0" fontId="19" fillId="0" borderId="0" xfId="2" applyNumberFormat="1" applyFont="1" applyBorder="1" applyAlignment="1">
      <alignment horizontal="center"/>
    </xf>
    <xf numFmtId="43" fontId="0" fillId="0" borderId="0" xfId="4" applyFont="1" applyBorder="1" applyProtection="1">
      <protection locked="0"/>
    </xf>
    <xf numFmtId="0" fontId="0" fillId="0" borderId="0" xfId="0" applyBorder="1" applyProtection="1">
      <protection locked="0"/>
    </xf>
    <xf numFmtId="43" fontId="14" fillId="0" borderId="0" xfId="0" applyNumberFormat="1" applyFont="1" applyFill="1" applyBorder="1" applyAlignment="1" applyProtection="1">
      <alignment horizontal="center"/>
      <protection locked="0"/>
    </xf>
    <xf numFmtId="41" fontId="14" fillId="0" borderId="0" xfId="0" applyNumberFormat="1" applyFont="1" applyFill="1" applyBorder="1" applyAlignment="1" applyProtection="1">
      <alignment horizontal="center"/>
      <protection locked="0"/>
    </xf>
    <xf numFmtId="41" fontId="0" fillId="0" borderId="0" xfId="0" applyNumberFormat="1" applyBorder="1" applyProtection="1">
      <protection locked="0"/>
    </xf>
    <xf numFmtId="43" fontId="4" fillId="0" borderId="0" xfId="16" applyNumberFormat="1" applyFont="1" applyProtection="1">
      <protection locked="0"/>
    </xf>
    <xf numFmtId="164" fontId="4" fillId="0" borderId="0" xfId="16" applyNumberFormat="1" applyFont="1" applyProtection="1">
      <protection locked="0"/>
    </xf>
    <xf numFmtId="0" fontId="12" fillId="0" borderId="1" xfId="0" applyFont="1" applyBorder="1" applyAlignment="1" applyProtection="1">
      <alignment horizontal="center"/>
    </xf>
    <xf numFmtId="168" fontId="15" fillId="0" borderId="1" xfId="0" quotePrefix="1" applyNumberFormat="1" applyFont="1" applyBorder="1" applyAlignment="1" applyProtection="1">
      <alignment horizontal="center"/>
      <protection locked="0"/>
    </xf>
    <xf numFmtId="43" fontId="11" fillId="0" borderId="0" xfId="22" applyFont="1" applyProtection="1">
      <protection locked="0"/>
    </xf>
    <xf numFmtId="164" fontId="11" fillId="0" borderId="0" xfId="22" applyNumberFormat="1" applyFont="1" applyProtection="1">
      <protection locked="0"/>
    </xf>
    <xf numFmtId="164" fontId="2" fillId="0" borderId="0" xfId="16" applyNumberFormat="1" applyFont="1" applyBorder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2" fillId="0" borderId="0" xfId="16" applyFont="1" applyFill="1" applyBorder="1" applyProtection="1">
      <protection locked="0"/>
    </xf>
    <xf numFmtId="0" fontId="2" fillId="0" borderId="0" xfId="1" applyFont="1" applyFill="1" applyBorder="1" applyAlignment="1" applyProtection="1">
      <alignment wrapText="1"/>
    </xf>
    <xf numFmtId="164" fontId="2" fillId="0" borderId="0" xfId="22" applyNumberFormat="1" applyFont="1" applyFill="1" applyBorder="1" applyProtection="1">
      <protection locked="0"/>
    </xf>
    <xf numFmtId="0" fontId="4" fillId="0" borderId="0" xfId="16" applyFont="1" applyFill="1" applyProtection="1">
      <protection locked="0"/>
    </xf>
    <xf numFmtId="43" fontId="4" fillId="0" borderId="0" xfId="22" applyFont="1" applyFill="1" applyProtection="1">
      <protection locked="0"/>
    </xf>
    <xf numFmtId="167" fontId="4" fillId="0" borderId="0" xfId="16" applyNumberFormat="1" applyFont="1" applyFill="1" applyProtection="1">
      <protection locked="0"/>
    </xf>
    <xf numFmtId="43" fontId="0" fillId="0" borderId="0" xfId="6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3" fontId="0" fillId="0" borderId="0" xfId="0" applyNumberFormat="1" applyBorder="1"/>
    <xf numFmtId="37" fontId="0" fillId="0" borderId="0" xfId="0" applyNumberFormat="1" applyBorder="1"/>
    <xf numFmtId="37" fontId="4" fillId="0" borderId="0" xfId="0" applyNumberFormat="1" applyFont="1" applyBorder="1"/>
    <xf numFmtId="0" fontId="4" fillId="0" borderId="0" xfId="1" applyFont="1" applyBorder="1" applyProtection="1">
      <protection locked="0"/>
    </xf>
    <xf numFmtId="16" fontId="4" fillId="0" borderId="0" xfId="1" quotePrefix="1" applyNumberFormat="1" applyFont="1" applyBorder="1" applyAlignment="1" applyProtection="1">
      <alignment horizontal="center"/>
      <protection locked="0"/>
    </xf>
    <xf numFmtId="43" fontId="2" fillId="0" borderId="0" xfId="16" applyNumberFormat="1" applyFont="1" applyBorder="1" applyProtection="1">
      <protection locked="0"/>
    </xf>
    <xf numFmtId="3" fontId="4" fillId="0" borderId="0" xfId="16" applyNumberFormat="1" applyFont="1" applyBorder="1" applyProtection="1">
      <protection locked="0"/>
    </xf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19" fillId="0" borderId="0" xfId="2" applyNumberFormat="1" applyFont="1" applyBorder="1" applyAlignment="1">
      <alignment horizontal="left"/>
    </xf>
    <xf numFmtId="41" fontId="15" fillId="0" borderId="0" xfId="0" applyNumberFormat="1" applyFont="1" applyBorder="1" applyAlignment="1" applyProtection="1">
      <alignment horizontal="center"/>
      <protection locked="0"/>
    </xf>
    <xf numFmtId="41" fontId="4" fillId="0" borderId="0" xfId="0" applyNumberFormat="1" applyFont="1" applyBorder="1" applyProtection="1"/>
    <xf numFmtId="3" fontId="0" fillId="0" borderId="0" xfId="0" applyNumberFormat="1" applyBorder="1" applyProtection="1">
      <protection locked="0"/>
    </xf>
    <xf numFmtId="43" fontId="11" fillId="0" borderId="0" xfId="22" applyFont="1" applyBorder="1" applyProtection="1">
      <protection locked="0"/>
    </xf>
    <xf numFmtId="43" fontId="0" fillId="0" borderId="0" xfId="0" applyNumberFormat="1" applyBorder="1"/>
    <xf numFmtId="0" fontId="2" fillId="0" borderId="0" xfId="16" applyFont="1" applyFill="1" applyProtection="1">
      <protection locked="0"/>
    </xf>
    <xf numFmtId="164" fontId="4" fillId="0" borderId="2" xfId="4" applyNumberFormat="1" applyFont="1" applyBorder="1" applyProtection="1">
      <protection locked="0"/>
    </xf>
    <xf numFmtId="164" fontId="2" fillId="0" borderId="0" xfId="1" applyNumberFormat="1" applyFont="1" applyBorder="1" applyAlignment="1" applyProtection="1">
      <alignment wrapText="1"/>
    </xf>
    <xf numFmtId="41" fontId="14" fillId="0" borderId="0" xfId="0" applyNumberFormat="1" applyFont="1" applyAlignment="1" applyProtection="1">
      <alignment horizontal="right"/>
      <protection locked="0"/>
    </xf>
    <xf numFmtId="41" fontId="15" fillId="0" borderId="0" xfId="0" applyNumberFormat="1" applyFont="1" applyAlignment="1" applyProtection="1">
      <alignment horizontal="right"/>
      <protection locked="0"/>
    </xf>
    <xf numFmtId="41" fontId="12" fillId="0" borderId="0" xfId="0" applyNumberFormat="1" applyFont="1" applyAlignment="1" applyProtection="1">
      <alignment horizontal="right"/>
      <protection locked="0"/>
    </xf>
    <xf numFmtId="164" fontId="2" fillId="0" borderId="0" xfId="9" applyNumberFormat="1" applyFont="1" applyFill="1" applyBorder="1" applyAlignment="1" applyProtection="1">
      <alignment horizontal="right"/>
      <protection locked="0"/>
    </xf>
    <xf numFmtId="164" fontId="4" fillId="0" borderId="2" xfId="9" applyNumberFormat="1" applyFont="1" applyFill="1" applyBorder="1" applyProtection="1"/>
    <xf numFmtId="164" fontId="10" fillId="0" borderId="2" xfId="2" applyNumberFormat="1" applyFont="1" applyFill="1" applyBorder="1" applyProtection="1"/>
    <xf numFmtId="0" fontId="15" fillId="0" borderId="0" xfId="0" applyFont="1" applyFill="1" applyProtection="1"/>
    <xf numFmtId="41" fontId="15" fillId="0" borderId="3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</xf>
    <xf numFmtId="0" fontId="4" fillId="0" borderId="2" xfId="16" applyFont="1" applyFill="1" applyBorder="1" applyAlignment="1" applyProtection="1">
      <alignment horizontal="left"/>
    </xf>
    <xf numFmtId="0" fontId="4" fillId="0" borderId="0" xfId="1" applyFont="1" applyAlignment="1" applyProtection="1">
      <alignment horizontal="center"/>
      <protection locked="0"/>
    </xf>
    <xf numFmtId="0" fontId="4" fillId="0" borderId="0" xfId="16" applyFont="1" applyAlignment="1" applyProtection="1">
      <alignment horizontal="center"/>
      <protection locked="0"/>
    </xf>
    <xf numFmtId="41" fontId="15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43" fontId="14" fillId="0" borderId="0" xfId="22" applyFont="1" applyProtection="1">
      <protection locked="0"/>
    </xf>
    <xf numFmtId="43" fontId="14" fillId="0" borderId="0" xfId="4" applyFont="1" applyProtection="1">
      <protection locked="0"/>
    </xf>
    <xf numFmtId="37" fontId="14" fillId="0" borderId="0" xfId="0" applyNumberFormat="1" applyFont="1" applyAlignment="1" applyProtection="1">
      <alignment horizontal="right"/>
      <protection locked="0"/>
    </xf>
    <xf numFmtId="37" fontId="14" fillId="0" borderId="4" xfId="0" applyNumberFormat="1" applyFont="1" applyBorder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0" borderId="0" xfId="16"/>
    <xf numFmtId="0" fontId="4" fillId="0" borderId="0" xfId="0" applyFont="1" applyAlignment="1" applyProtection="1">
      <alignment horizontal="center"/>
      <protection locked="0"/>
    </xf>
    <xf numFmtId="43" fontId="0" fillId="0" borderId="0" xfId="30" applyFont="1" applyProtection="1">
      <protection locked="0"/>
    </xf>
    <xf numFmtId="43" fontId="13" fillId="0" borderId="0" xfId="30" applyFont="1" applyProtection="1">
      <protection locked="0"/>
    </xf>
    <xf numFmtId="43" fontId="14" fillId="0" borderId="0" xfId="30" applyFont="1" applyProtection="1"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5" fillId="0" borderId="0" xfId="16" applyFont="1"/>
    <xf numFmtId="0" fontId="15" fillId="0" borderId="0" xfId="0" applyFont="1"/>
    <xf numFmtId="37" fontId="4" fillId="0" borderId="2" xfId="0" applyNumberFormat="1" applyFont="1" applyBorder="1" applyAlignment="1">
      <alignment horizontal="right"/>
    </xf>
    <xf numFmtId="41" fontId="4" fillId="0" borderId="7" xfId="0" applyNumberFormat="1" applyFont="1" applyBorder="1" applyAlignment="1">
      <alignment horizontal="right"/>
    </xf>
    <xf numFmtId="0" fontId="14" fillId="0" borderId="0" xfId="0" applyFont="1" applyAlignment="1">
      <alignment horizontal="center" wrapText="1"/>
    </xf>
    <xf numFmtId="164" fontId="0" fillId="0" borderId="0" xfId="30" applyNumberFormat="1" applyFont="1" applyProtection="1">
      <protection locked="0"/>
    </xf>
    <xf numFmtId="0" fontId="4" fillId="0" borderId="0" xfId="16" applyFont="1"/>
    <xf numFmtId="164" fontId="14" fillId="0" borderId="0" xfId="4" applyNumberFormat="1" applyFont="1" applyProtection="1"/>
    <xf numFmtId="164" fontId="0" fillId="0" borderId="0" xfId="0" applyNumberFormat="1" applyBorder="1"/>
    <xf numFmtId="169" fontId="2" fillId="0" borderId="0" xfId="4" applyNumberFormat="1" applyFont="1" applyProtection="1">
      <protection locked="0"/>
    </xf>
    <xf numFmtId="164" fontId="2" fillId="0" borderId="0" xfId="4" applyNumberFormat="1" applyFont="1" applyProtection="1">
      <protection locked="0"/>
    </xf>
    <xf numFmtId="3" fontId="2" fillId="0" borderId="0" xfId="16" applyNumberFormat="1" applyFont="1" applyFill="1" applyProtection="1">
      <protection locked="0"/>
    </xf>
    <xf numFmtId="164" fontId="2" fillId="0" borderId="0" xfId="16" applyNumberFormat="1" applyFont="1" applyFill="1" applyProtection="1">
      <protection locked="0"/>
    </xf>
    <xf numFmtId="164" fontId="4" fillId="0" borderId="0" xfId="16" applyNumberFormat="1" applyFont="1" applyFill="1" applyBorder="1" applyProtection="1">
      <protection locked="0"/>
    </xf>
    <xf numFmtId="164" fontId="14" fillId="0" borderId="0" xfId="0" applyNumberFormat="1" applyFont="1" applyFill="1" applyProtection="1">
      <protection locked="0"/>
    </xf>
    <xf numFmtId="164" fontId="0" fillId="0" borderId="0" xfId="4" applyNumberFormat="1" applyFont="1" applyFill="1" applyProtection="1"/>
    <xf numFmtId="164" fontId="0" fillId="0" borderId="0" xfId="4" applyNumberFormat="1" applyFont="1" applyFill="1" applyProtection="1">
      <protection locked="0"/>
    </xf>
    <xf numFmtId="164" fontId="4" fillId="0" borderId="0" xfId="16" applyNumberFormat="1" applyFont="1" applyFill="1" applyProtection="1">
      <protection locked="0"/>
    </xf>
    <xf numFmtId="3" fontId="4" fillId="0" borderId="0" xfId="16" applyNumberFormat="1" applyFont="1" applyFill="1" applyProtection="1">
      <protection locked="0"/>
    </xf>
    <xf numFmtId="10" fontId="4" fillId="0" borderId="0" xfId="19" applyNumberFormat="1" applyFont="1" applyFill="1" applyBorder="1"/>
    <xf numFmtId="169" fontId="2" fillId="0" borderId="0" xfId="4" applyNumberFormat="1" applyFont="1" applyBorder="1" applyProtection="1"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1" fontId="21" fillId="0" borderId="0" xfId="0" applyNumberFormat="1" applyFont="1" applyAlignment="1" applyProtection="1">
      <alignment horizontal="center"/>
      <protection locked="0"/>
    </xf>
    <xf numFmtId="0" fontId="4" fillId="0" borderId="0" xfId="16" applyFont="1" applyBorder="1" applyAlignment="1" applyProtection="1">
      <alignment horizontal="center"/>
      <protection locked="0"/>
    </xf>
    <xf numFmtId="0" fontId="4" fillId="0" borderId="0" xfId="16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3" fontId="4" fillId="0" borderId="0" xfId="16" applyNumberFormat="1" applyFont="1" applyBorder="1" applyProtection="1"/>
    <xf numFmtId="37" fontId="2" fillId="0" borderId="0" xfId="4" applyNumberFormat="1" applyFont="1" applyBorder="1" applyProtection="1"/>
    <xf numFmtId="37" fontId="2" fillId="0" borderId="0" xfId="1" applyNumberFormat="1" applyFont="1" applyBorder="1" applyAlignment="1" applyProtection="1">
      <alignment wrapText="1"/>
    </xf>
    <xf numFmtId="37" fontId="2" fillId="0" borderId="0" xfId="16" applyNumberFormat="1" applyFont="1" applyBorder="1" applyAlignment="1" applyProtection="1">
      <alignment horizontal="right"/>
    </xf>
    <xf numFmtId="37" fontId="4" fillId="0" borderId="0" xfId="16" applyNumberFormat="1" applyFont="1" applyBorder="1" applyProtection="1">
      <protection locked="0"/>
    </xf>
    <xf numFmtId="37" fontId="2" fillId="0" borderId="0" xfId="16" applyNumberFormat="1" applyFont="1" applyBorder="1" applyProtection="1"/>
    <xf numFmtId="37" fontId="4" fillId="0" borderId="0" xfId="16" applyNumberFormat="1" applyFont="1" applyBorder="1" applyProtection="1"/>
    <xf numFmtId="37" fontId="2" fillId="0" borderId="3" xfId="4" applyNumberFormat="1" applyFont="1" applyBorder="1" applyProtection="1"/>
    <xf numFmtId="37" fontId="2" fillId="0" borderId="3" xfId="1" applyNumberFormat="1" applyFont="1" applyBorder="1" applyAlignment="1" applyProtection="1">
      <alignment wrapText="1"/>
    </xf>
    <xf numFmtId="37" fontId="2" fillId="0" borderId="3" xfId="16" applyNumberFormat="1" applyFont="1" applyBorder="1" applyAlignment="1" applyProtection="1">
      <alignment horizontal="right"/>
    </xf>
    <xf numFmtId="37" fontId="2" fillId="0" borderId="0" xfId="16" applyNumberFormat="1" applyFont="1" applyFill="1" applyBorder="1" applyProtection="1"/>
    <xf numFmtId="37" fontId="2" fillId="0" borderId="0" xfId="4" applyNumberFormat="1" applyFont="1" applyFill="1" applyBorder="1" applyAlignment="1" applyProtection="1">
      <alignment wrapText="1"/>
    </xf>
    <xf numFmtId="37" fontId="4" fillId="0" borderId="0" xfId="22" applyNumberFormat="1" applyFont="1" applyFill="1" applyBorder="1" applyAlignment="1" applyProtection="1">
      <alignment wrapText="1"/>
    </xf>
    <xf numFmtId="37" fontId="2" fillId="0" borderId="0" xfId="16" applyNumberFormat="1" applyFont="1" applyProtection="1">
      <protection locked="0"/>
    </xf>
    <xf numFmtId="37" fontId="20" fillId="0" borderId="0" xfId="16" applyNumberFormat="1" applyFont="1" applyBorder="1" applyProtection="1">
      <protection locked="0"/>
    </xf>
    <xf numFmtId="37" fontId="4" fillId="0" borderId="2" xfId="16" applyNumberFormat="1" applyFont="1" applyBorder="1" applyProtection="1">
      <protection locked="0"/>
    </xf>
    <xf numFmtId="37" fontId="6" fillId="0" borderId="0" xfId="4" applyNumberFormat="1" applyFont="1" applyBorder="1" applyAlignment="1" applyProtection="1">
      <alignment horizontal="right"/>
      <protection locked="0"/>
    </xf>
    <xf numFmtId="37" fontId="6" fillId="0" borderId="0" xfId="4" applyNumberFormat="1" applyFont="1" applyFill="1" applyBorder="1" applyAlignment="1" applyProtection="1">
      <alignment horizontal="right"/>
      <protection locked="0"/>
    </xf>
    <xf numFmtId="37" fontId="10" fillId="0" borderId="0" xfId="4" applyNumberFormat="1" applyFont="1" applyBorder="1" applyAlignment="1" applyProtection="1">
      <alignment horizontal="right"/>
      <protection locked="0"/>
    </xf>
    <xf numFmtId="37" fontId="4" fillId="0" borderId="0" xfId="8" applyNumberFormat="1" applyFont="1" applyFill="1" applyBorder="1" applyAlignment="1" applyProtection="1">
      <alignment horizontal="right"/>
      <protection locked="0"/>
    </xf>
    <xf numFmtId="37" fontId="4" fillId="0" borderId="0" xfId="8" quotePrefix="1" applyNumberFormat="1" applyFont="1" applyFill="1" applyBorder="1" applyAlignment="1" applyProtection="1">
      <alignment horizontal="right"/>
      <protection locked="0"/>
    </xf>
    <xf numFmtId="37" fontId="9" fillId="0" borderId="0" xfId="1" applyNumberFormat="1" applyFont="1" applyBorder="1" applyAlignment="1" applyProtection="1">
      <alignment horizontal="right"/>
      <protection locked="0"/>
    </xf>
    <xf numFmtId="37" fontId="4" fillId="0" borderId="0" xfId="4" applyNumberFormat="1" applyFont="1" applyFill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right"/>
    </xf>
    <xf numFmtId="37" fontId="10" fillId="0" borderId="2" xfId="2" applyNumberFormat="1" applyFont="1" applyBorder="1" applyAlignment="1" applyProtection="1">
      <alignment horizontal="right"/>
    </xf>
    <xf numFmtId="37" fontId="4" fillId="0" borderId="0" xfId="16" applyNumberFormat="1" applyFont="1" applyAlignment="1" applyProtection="1">
      <alignment horizontal="right"/>
      <protection locked="0"/>
    </xf>
    <xf numFmtId="0" fontId="4" fillId="0" borderId="2" xfId="1" applyFont="1" applyFill="1" applyBorder="1" applyAlignment="1" applyProtection="1">
      <alignment horizontal="left"/>
    </xf>
    <xf numFmtId="37" fontId="10" fillId="0" borderId="0" xfId="2" applyNumberFormat="1" applyFont="1" applyAlignment="1">
      <alignment horizontal="right"/>
    </xf>
    <xf numFmtId="37" fontId="4" fillId="0" borderId="0" xfId="6" applyNumberFormat="1" applyFont="1" applyFill="1" applyBorder="1" applyAlignment="1">
      <alignment horizontal="right"/>
    </xf>
  </cellXfs>
  <cellStyles count="31">
    <cellStyle name="A3 297 x 420 mm" xfId="1" xr:uid="{00000000-0005-0000-0000-000000000000}"/>
    <cellStyle name="A3 297 x 420 mm 2" xfId="2" xr:uid="{00000000-0005-0000-0000-000001000000}"/>
    <cellStyle name="A3 297 x 420 mm 2 2" xfId="3" xr:uid="{00000000-0005-0000-0000-000002000000}"/>
    <cellStyle name="A3 297 x 420 mm 4" xfId="27" xr:uid="{00000000-0005-0000-0000-000003000000}"/>
    <cellStyle name="Comma" xfId="4" builtinId="3"/>
    <cellStyle name="Comma [0] 2" xfId="5" xr:uid="{00000000-0005-0000-0000-000005000000}"/>
    <cellStyle name="Comma 10 2" xfId="6" xr:uid="{00000000-0005-0000-0000-000006000000}"/>
    <cellStyle name="Comma 10 2 2" xfId="26" xr:uid="{00000000-0005-0000-0000-000007000000}"/>
    <cellStyle name="Comma 11" xfId="7" xr:uid="{00000000-0005-0000-0000-000008000000}"/>
    <cellStyle name="Comma 13" xfId="18" xr:uid="{00000000-0005-0000-0000-000009000000}"/>
    <cellStyle name="Comma 14" xfId="21" xr:uid="{00000000-0005-0000-0000-00000A000000}"/>
    <cellStyle name="Comma 2" xfId="8" xr:uid="{00000000-0005-0000-0000-00000B000000}"/>
    <cellStyle name="Comma 2 2" xfId="9" xr:uid="{00000000-0005-0000-0000-00000C000000}"/>
    <cellStyle name="Comma 2 2 2" xfId="22" xr:uid="{00000000-0005-0000-0000-00000D000000}"/>
    <cellStyle name="Comma 2 2 2 2" xfId="23" xr:uid="{00000000-0005-0000-0000-00000E000000}"/>
    <cellStyle name="Comma 2 3" xfId="10" xr:uid="{00000000-0005-0000-0000-00000F000000}"/>
    <cellStyle name="Comma 2 3 2" xfId="11" xr:uid="{00000000-0005-0000-0000-000010000000}"/>
    <cellStyle name="Comma 3" xfId="12" xr:uid="{00000000-0005-0000-0000-000011000000}"/>
    <cellStyle name="Comma 3 2" xfId="13" xr:uid="{00000000-0005-0000-0000-000012000000}"/>
    <cellStyle name="Comma 3 3" xfId="30" xr:uid="{48D75484-478B-41EE-98FC-E217B5E3C1F6}"/>
    <cellStyle name="Comma 4" xfId="14" xr:uid="{00000000-0005-0000-0000-000013000000}"/>
    <cellStyle name="Comma 5" xfId="28" xr:uid="{00000000-0005-0000-0000-000014000000}"/>
    <cellStyle name="Normal" xfId="0" builtinId="0"/>
    <cellStyle name="Normal 10" xfId="15" xr:uid="{00000000-0005-0000-0000-000017000000}"/>
    <cellStyle name="Normal 10 11" xfId="25" xr:uid="{00000000-0005-0000-0000-000018000000}"/>
    <cellStyle name="Normal 10 2 2 2 2" xfId="29" xr:uid="{00000000-0005-0000-0000-000019000000}"/>
    <cellStyle name="Normal 2" xfId="16" xr:uid="{00000000-0005-0000-0000-00001A000000}"/>
    <cellStyle name="Normal 2 2" xfId="24" xr:uid="{00000000-0005-0000-0000-00001B000000}"/>
    <cellStyle name="Normal 68" xfId="17" xr:uid="{00000000-0005-0000-0000-00001C000000}"/>
    <cellStyle name="Normal 7" xfId="20" xr:uid="{00000000-0005-0000-0000-00001D000000}"/>
    <cellStyle name="Percent" xfId="1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spto%202002\PSPTO_OPER_2002\Work\VNR\CTE\LineasTrans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REVENDEDORES%20Leadshee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couturier\Documents\Microsoft%20User%20Data\Saved%20Attachments\Electroandes\Documents%20and%20Settings\mcouturier\Configuraci&#243;n%20local\Archivos%20temporales%20de%20Internet\OLK7E\windows\TEMP\vequi-dic2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cardenas.EGECEN\Configuraci&#243;n%20local\Archivos%20temporales%20de%20Internet\Content.IE5\7OWX1Z5H\Pspto%202002\PSPTO_OPER_2002\windows\TEMP\FORMULARIOS%20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KMH\Merge\FERC%20Filing\FERC%20stmt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urrent%20PPA\Panda%20internal-Guadalupe%20PPA%20Reliant%2050%20MW%2009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\Shardata\CPE0S\CPE0S\Corporate%20Recs%202020\All%20Other%20Recs\06-2020%20Recs\1650500-Network%20Admin%20PrePaid%20-%20TC10%20-%20YTD202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AFF\jdm\misc\2002%201Q\Earnings%20release\Old%20Earnings%20Release%20Workshee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JNWKFP33\Data_GLBL\TEMP\Reportes%20Gerencia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Imobilizado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3401%20GERA&#199;&#195;O%20-%20PP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-501, L-502"/>
      <sheetName val="L-503, L-504A"/>
      <sheetName val="L-504B"/>
      <sheetName val="L-509"/>
      <sheetName val="L-513"/>
      <sheetName val="L-514, L-515"/>
      <sheetName val="L-516, L-517"/>
      <sheetName val="L-518"/>
      <sheetName val="L-519"/>
      <sheetName val="L-520"/>
      <sheetName val="L-524"/>
      <sheetName val="L-525A"/>
      <sheetName val="L-525B"/>
      <sheetName val="L-526"/>
      <sheetName val="L-527"/>
      <sheetName val="L-528"/>
      <sheetName val="L-529"/>
      <sheetName val="L-530"/>
      <sheetName val="L-532, L-533"/>
      <sheetName val="L-535"/>
      <sheetName val="L-538"/>
      <sheetName val="L-539"/>
      <sheetName val="L-540"/>
      <sheetName val="L-541"/>
      <sheetName val="L-601"/>
      <sheetName val="L-602"/>
      <sheetName val="L-701A"/>
      <sheetName val="L-701B"/>
      <sheetName val="L-702"/>
      <sheetName val="L-703, L-704"/>
      <sheetName val="L-224"/>
      <sheetName val="#RIF"/>
      <sheetName val="#REF"/>
      <sheetName val="FC switches"/>
      <sheetName val="P&amp;L Eden"/>
      <sheetName val="comparison"/>
      <sheetName val="2013-CashFlow Retstament Map"/>
      <sheetName val="Cash Flow"/>
      <sheetName val="FORMA-LS1-LS2"/>
      <sheetName val="FORMA- RE1"/>
      <sheetName val="FORMA-RL1"/>
      <sheetName val="FORMA-SE2"/>
      <sheetName val="FORMA-LS3"/>
      <sheetName val="FORMA-ST1"/>
      <sheetName val="SCHEDULE B"/>
      <sheetName val="FRECU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 CPFL"/>
      <sheetName val="FORNECIMENTO FATURADO"/>
      <sheetName val="XREF"/>
      <sheetName val="Tickmarks"/>
      <sheetName val="Circ. Clientes"/>
      <sheetName val="PSE&amp;G-IS-MONTH"/>
      <sheetName val="Mvt Imobilizado"/>
      <sheetName val="PSE&amp;G Income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OYA"/>
      <sheetName val="GOROYA"/>
      <sheetName val="JUNIN"/>
      <sheetName val="GJUNIN"/>
      <sheetName val="YAUPI"/>
      <sheetName val="GYAUPI"/>
      <sheetName val="vequi-ela"/>
      <sheetName val="Rep_Semanal"/>
      <sheetName val="Ger_Semanal "/>
      <sheetName val="DATREPSEM"/>
      <sheetName val="PROD"/>
      <sheetName val="HORA"/>
      <sheetName val="Empréstimos"/>
      <sheetName val="BB PCH's"/>
      <sheetName val="Masterdata"/>
      <sheetName val="Database"/>
      <sheetName val="US$_US GA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A-1 (1)"/>
      <sheetName val="Cuadro A-1 (2)"/>
      <sheetName val="Cuadro A-2"/>
      <sheetName val="Cuadro A-3"/>
      <sheetName val="Cuadro A-4 (1)"/>
      <sheetName val="Cuadro A-4 (2)"/>
      <sheetName val="Cuadro A-5"/>
      <sheetName val="Cuadro A-6"/>
      <sheetName val="Cuadro A-7"/>
      <sheetName val="Cuadro A-8"/>
      <sheetName val="Cuadro A-9"/>
      <sheetName val="Cuadro A-10"/>
      <sheetName val="Cuadro A-11"/>
      <sheetName val="JUNIN"/>
      <sheetName val="Newco "/>
      <sheetName val="Sheet1"/>
      <sheetName val="Empréstimos"/>
      <sheetName val="BB PCH's"/>
      <sheetName val="P&amp;L Eden"/>
      <sheetName val="SE_Ica"/>
      <sheetName val="SE_Chimbote1"/>
      <sheetName val="SE_Trujillo_Norte"/>
      <sheetName val="SE_Piura_Oeste"/>
      <sheetName val="SE_Paramonga_Nueva"/>
      <sheetName val="SE_Chavarria"/>
      <sheetName val="SE_San_Juan"/>
      <sheetName val="SE_Santa_Rosa"/>
      <sheetName val="SE_Independencia"/>
      <sheetName val="SE_Chiclayo_Oe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FI use"/>
      <sheetName val="FERC Stmts"/>
      <sheetName val="UCM Share Repurchase"/>
      <sheetName val="Goodwill"/>
      <sheetName val="available fossil proceeds"/>
      <sheetName val="Div Declared"/>
      <sheetName val="Sheet1"/>
      <sheetName val="SETUP - Review"/>
      <sheetName val="Table of Contents"/>
      <sheetName val="1-IncStmt-MTH"/>
      <sheetName val="1a-IncStmt-MTD Adj"/>
      <sheetName val="2-IncStmt-QTR"/>
      <sheetName val="2b-IncStmt-QTD Adj"/>
      <sheetName val="3-IncStmt-YTD"/>
      <sheetName val="3a-IncStmt-YTD Adj"/>
      <sheetName val="4-Capital Structure"/>
      <sheetName val="5-Balance Sheet"/>
      <sheetName val="5b - Detail of BS Close Entries"/>
      <sheetName val="6-5% Test"/>
      <sheetName val="6a-5% Test Detail"/>
      <sheetName val="7 - Cash Flows Consolidated"/>
      <sheetName val="7a - Cash Flow Summary"/>
      <sheetName val="7b - Cash Flows - ComEd"/>
      <sheetName val="7c - Cash Flows - PECO"/>
      <sheetName val="7d - Cash Flows - Genco"/>
      <sheetName val="7e - Cash Flows - Enterprises"/>
      <sheetName val="7f - Corp BSC"/>
      <sheetName val="8 - PPE"/>
      <sheetName val="9 - Investments"/>
      <sheetName val="10-LTD"/>
      <sheetName val="11-GW Amort and Other Assets"/>
      <sheetName val="12-Equity Rollforward"/>
      <sheetName val="12a- OCI Qtr"/>
      <sheetName val="12b - OCI ytd"/>
      <sheetName val="13 - Footnote disclosures "/>
      <sheetName val="14-Schedule II - Valuations"/>
      <sheetName val="15-Statistics -QTR"/>
      <sheetName val="16-Statistics - YTD"/>
      <sheetName val="17-Add'l Info"/>
      <sheetName val="21-Revised 12.04 BS"/>
      <sheetName val="22 - Revised PY BS"/>
      <sheetName val="23-QTD 2005 DO Summary"/>
      <sheetName val="23a-QTD 2005 DO Detail"/>
      <sheetName val="24-YTD 2005 DO Summary"/>
      <sheetName val="24a-YTD 2005 DO Detail"/>
      <sheetName val="25-QTD 2004 DO Summary"/>
      <sheetName val="25a-QTD 2004 DO Detail"/>
      <sheetName val="26-YTD 2004 DO Summary"/>
      <sheetName val="26a-YTD 2004 DO Detail"/>
      <sheetName val="Masterdata"/>
      <sheetName val="Inputs"/>
      <sheetName val="Sec dem. max ss-ee"/>
      <sheetName val="PETT 1999 A-2 3-1-03"/>
      <sheetName val="PETT 2000 C-1 3-1-10"/>
      <sheetName val="PETT 1999 A-3 3-1-04 Libor"/>
      <sheetName val="PETT 1999 A-4 3-1-05"/>
      <sheetName val="PETT 1999 A-5 9-1-07 Libor"/>
      <sheetName val="PETT 1999 A-6 3-1-07"/>
      <sheetName val="PETT 1999 A-7  9-1-08"/>
      <sheetName val="PETT 2000 B-2 9-1-02"/>
      <sheetName val="PETT 2000 B-3 3-1-09"/>
      <sheetName val="PETT 2000 B-4 9-1-09"/>
      <sheetName val="Wolf Hollow"/>
      <sheetName val="Major Maintenance_without Hud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Drawdown"/>
      <sheetName val="Book"/>
      <sheetName val="Market Study Data"/>
      <sheetName val="Power Prices"/>
      <sheetName val="Ops"/>
      <sheetName val="New Fuel Price"/>
      <sheetName val="Fuel Prices"/>
      <sheetName val="Overhaul"/>
      <sheetName val="Cash"/>
      <sheetName val="Debt"/>
      <sheetName val="Performance"/>
      <sheetName val="Avail"/>
      <sheetName val="Unit 1 Ops"/>
      <sheetName val="Sensitivities"/>
      <sheetName val="Links"/>
      <sheetName val="JUNIN"/>
      <sheetName val="Ex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x"/>
      <sheetName val="Control"/>
      <sheetName val="SAP"/>
      <sheetName val="Template-1"/>
      <sheetName val="Cover"/>
      <sheetName val="Template-3"/>
      <sheetName val="Template-4"/>
      <sheetName val="Template-5"/>
      <sheetName val="Amort Sch"/>
      <sheetName val="Q2 additions Salesforce"/>
      <sheetName val="Worksheet"/>
      <sheetName val="Sheet2"/>
    </sheetNames>
    <sheetDataSet>
      <sheetData sheetId="0"/>
      <sheetData sheetId="1">
        <row r="3">
          <cell r="D3" t="str">
            <v>Monthly</v>
          </cell>
        </row>
        <row r="4">
          <cell r="D4" t="str">
            <v>Quarterly</v>
          </cell>
        </row>
        <row r="5">
          <cell r="D5" t="str">
            <v>Annual</v>
          </cell>
        </row>
        <row r="6">
          <cell r="D6" t="str">
            <v>On Demand</v>
          </cell>
        </row>
        <row r="16">
          <cell r="R16">
            <v>43921</v>
          </cell>
          <cell r="S16">
            <v>43982</v>
          </cell>
          <cell r="T16">
            <v>43830</v>
          </cell>
        </row>
        <row r="18">
          <cell r="I18" t="str">
            <v>January</v>
          </cell>
        </row>
        <row r="19">
          <cell r="I19" t="str">
            <v>Jan YTD</v>
          </cell>
        </row>
        <row r="20">
          <cell r="I20" t="str">
            <v>February</v>
          </cell>
        </row>
        <row r="21">
          <cell r="I21" t="str">
            <v>Feb YTD</v>
          </cell>
        </row>
        <row r="22">
          <cell r="I22" t="str">
            <v>March</v>
          </cell>
        </row>
        <row r="23">
          <cell r="I23" t="str">
            <v>Mar YTD</v>
          </cell>
        </row>
        <row r="24">
          <cell r="I24" t="str">
            <v>April</v>
          </cell>
        </row>
        <row r="25">
          <cell r="I25" t="str">
            <v>Apr YTD</v>
          </cell>
        </row>
        <row r="26">
          <cell r="I26" t="str">
            <v>May</v>
          </cell>
        </row>
        <row r="27">
          <cell r="I27" t="str">
            <v>May YTD</v>
          </cell>
        </row>
        <row r="28">
          <cell r="I28" t="str">
            <v>June</v>
          </cell>
        </row>
        <row r="29">
          <cell r="I29" t="str">
            <v>Jun YTD</v>
          </cell>
        </row>
        <row r="30">
          <cell r="I30" t="str">
            <v>July</v>
          </cell>
        </row>
        <row r="31">
          <cell r="I31" t="str">
            <v>Jul YTD</v>
          </cell>
        </row>
        <row r="32">
          <cell r="I32" t="str">
            <v>August</v>
          </cell>
        </row>
        <row r="33">
          <cell r="I33" t="str">
            <v>Aug YTD</v>
          </cell>
        </row>
        <row r="34">
          <cell r="I34" t="str">
            <v>September</v>
          </cell>
        </row>
        <row r="35">
          <cell r="I35" t="str">
            <v>Sep YTD</v>
          </cell>
        </row>
        <row r="36">
          <cell r="I36" t="str">
            <v>October</v>
          </cell>
        </row>
        <row r="37">
          <cell r="I37" t="str">
            <v>Oct YTD</v>
          </cell>
        </row>
        <row r="38">
          <cell r="I38" t="str">
            <v>November</v>
          </cell>
        </row>
        <row r="39">
          <cell r="I39" t="str">
            <v>Nov YTD</v>
          </cell>
        </row>
        <row r="40">
          <cell r="I40" t="str">
            <v>December</v>
          </cell>
        </row>
        <row r="41">
          <cell r="I41" t="str">
            <v>Dec YTD</v>
          </cell>
        </row>
        <row r="42">
          <cell r="I42" t="str">
            <v>1Q</v>
          </cell>
        </row>
        <row r="43">
          <cell r="I43" t="str">
            <v>2Q</v>
          </cell>
        </row>
        <row r="44">
          <cell r="I44" t="str">
            <v>3Q</v>
          </cell>
        </row>
        <row r="45">
          <cell r="I45" t="str">
            <v>4Q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Sales Statistics"/>
      <sheetName val="4th Q Sales Statistics"/>
      <sheetName val="Power Team Stats - old"/>
      <sheetName val="1 Q Sales Statistics"/>
      <sheetName val="Sheet1"/>
      <sheetName val="Sheet2"/>
      <sheetName val="Sheet3"/>
      <sheetName val="Exelon"/>
      <sheetName val="EED"/>
      <sheetName val="ComEd"/>
      <sheetName val="PECO"/>
      <sheetName val="Enterprises"/>
      <sheetName val="ExGen"/>
      <sheetName val="Synfuels"/>
      <sheetName val="ElimCo"/>
      <sheetName val="Taxes, Weather &amp; MTM"/>
      <sheetName val="Outage &amp; Storm Comp."/>
      <sheetName val="O&amp;M"/>
      <sheetName val="Inputs"/>
      <sheetName val="Database"/>
      <sheetName val="CONTRIB_12_121998"/>
      <sheetName val="JUN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 Inversiones"/>
      <sheetName val="Balance Sheet Inversiones"/>
      <sheetName val="Inv. Consolidado"/>
      <sheetName val="Main Ratios Executive Summary"/>
      <sheetName val="Income Statement Analysis"/>
      <sheetName val="Operational Assumptions"/>
      <sheetName val="Monthly Budget 2002"/>
      <sheetName val="Comparative Budget 2002"/>
      <sheetName val="Energ_Indiv_Balance_sheet"/>
      <sheetName val="Working Capital (Actual)"/>
      <sheetName val="Working Capital (BUDGET 2002)"/>
      <sheetName val="Working Capital Analyis 2002"/>
      <sheetName val="Working Capital (Outlook)"/>
      <sheetName val="USGAAP_$"/>
      <sheetName val="USGAAP_$ (2002)"/>
      <sheetName val="Monthly Cash Flow BUDGET 2002"/>
      <sheetName val="Cash Flow Analysis 2002-2001"/>
      <sheetName val="Cash Flow Analysis"/>
      <sheetName val="Monthly Cash Flow Outlook 2001"/>
      <sheetName val="Comparativo en M$ 2001-2002"/>
      <sheetName val="Cash Flow Analysis January"/>
      <sheetName val="Cash Flow Analysis February"/>
      <sheetName val="Cash Flow Analysis March"/>
      <sheetName val="Cash Flow Analysis April"/>
      <sheetName val="Cash Flow Analysis May"/>
      <sheetName val="Cash Flow Analysis June"/>
      <sheetName val="NPV IRR"/>
      <sheetName val="Monthly Outlook Analysis"/>
      <sheetName val="Monthly Budget"/>
      <sheetName val="Monthly Cash Flow Budget"/>
      <sheetName val="Excess Cash Flow"/>
      <sheetName val="Cash Flow in Pesos"/>
      <sheetName val="Cash Flow in Dolar"/>
      <sheetName val="Covenants"/>
      <sheetName val="Tax Analysis"/>
      <sheetName val="Balance Sheet Analysis"/>
      <sheetName val="Working Capital (Budget)"/>
      <sheetName val="Analisis Variaciones"/>
      <sheetName val="Budget vs Outlook Analysis"/>
      <sheetName val="Sales Analysis"/>
      <sheetName val="Energ_Outlook_Anal"/>
      <sheetName val="Energ_Outlook_Anal (2)"/>
      <sheetName val="Covenants Sindicated Loan"/>
      <sheetName val="Cash"/>
      <sheetName val="Target - Budget 2002 CE"/>
      <sheetName val="Working Capital 2003-2004"/>
      <sheetName val="Cash Flow CE (nuevo formato)"/>
      <sheetName val="Impto Diferido"/>
      <sheetName val="Ratios for Executive Summary"/>
      <sheetName val="Income Statement Chilean Op."/>
      <sheetName val="USGAAP_$ (2004)"/>
      <sheetName val="Energ_Outlook_2003"/>
      <sheetName val="USGAAP_$ 2003"/>
      <sheetName val="Monthly Budget 2004"/>
      <sheetName val="Monthly Cash Flow BUDGET 2004"/>
      <sheetName val="Energ_Budget_2004"/>
      <sheetName val="Chilquinta"/>
      <sheetName val="Simulacion dolar Budget 2002"/>
      <sheetName val="Simulacion dolar Budget 200 (2)"/>
      <sheetName val="Simulacion dolar sin forward"/>
      <sheetName val="Simulacion dolar sin forwar (2)"/>
      <sheetName val="Monthly Outlook 2002"/>
      <sheetName val="Estimacion Venta Energia"/>
      <sheetName val="Interest Expenses"/>
      <sheetName val="Equ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 Imobilizado 2º TRIM 2002"/>
      <sheetName val="Teste de Adições"/>
      <sheetName val="Passos Programa  "/>
      <sheetName val="XREF"/>
      <sheetName val="Tickmarks"/>
      <sheetName val="MUT ABRIL -JUNHO GER 2002"/>
      <sheetName val="Lead"/>
      <sheetName val="Links"/>
      <sheetName val="Variação"/>
      <sheetName val="Mapa de movimentação"/>
      <sheetName val="PAS de Depreciação"/>
      <sheetName val="Threshold Calc"/>
      <sheetName val="Variação Trimestre"/>
      <sheetName val="Mapa de movimentação {ppc}"/>
      <sheetName val="Teste Adições"/>
      <sheetName val="Imob em Curso"/>
      <sheetName val="log adicoes"/>
      <sheetName val="Teste Adicoes"/>
      <sheetName val="Leasing injetora"/>
      <sheetName val="Saldo Inicial"/>
      <sheetName val="Log Saldo Inicial"/>
      <sheetName val="#REF"/>
      <sheetName val="Variação Trim"/>
      <sheetName val="Mapa {ppc}"/>
      <sheetName val="PAS Depreciacao"/>
      <sheetName val="Imobilizado em Curso"/>
      <sheetName val="Threshold"/>
      <sheetName val="Global Deprec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AC"/>
      <sheetName val="Mvt Imobilizado"/>
      <sheetName val="Composição Consumidores Finais"/>
      <sheetName val="Mvt Empréstimos"/>
      <sheetName val="PL"/>
      <sheetName val="Result Financ"/>
      <sheetName val="Tickmarks"/>
      <sheetName val="Teste de Ad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GridLines="0" tabSelected="1" zoomScaleNormal="100" workbookViewId="0">
      <selection sqref="A1:E1"/>
    </sheetView>
  </sheetViews>
  <sheetFormatPr defaultColWidth="9.36328125" defaultRowHeight="12.5" x14ac:dyDescent="0.25"/>
  <cols>
    <col min="1" max="1" width="31.6328125" style="4" customWidth="1"/>
    <col min="2" max="2" width="57.36328125" style="4" customWidth="1"/>
    <col min="3" max="3" width="16.6328125" style="4" customWidth="1"/>
    <col min="4" max="4" width="19.6328125" style="4" customWidth="1"/>
    <col min="5" max="5" width="15" style="4" customWidth="1"/>
    <col min="6" max="6" width="19.36328125" style="4" customWidth="1"/>
    <col min="7" max="7" width="8.6328125" style="4" bestFit="1" customWidth="1"/>
    <col min="8" max="8" width="13.6328125" style="4" customWidth="1"/>
    <col min="9" max="16384" width="9.36328125" style="4"/>
  </cols>
  <sheetData>
    <row r="1" spans="1:8" ht="15" customHeight="1" x14ac:dyDescent="0.3">
      <c r="A1" s="213" t="s">
        <v>26</v>
      </c>
      <c r="B1" s="213"/>
      <c r="C1" s="213"/>
      <c r="D1" s="213"/>
      <c r="E1" s="213"/>
      <c r="F1" s="168"/>
      <c r="H1" s="177"/>
    </row>
    <row r="2" spans="1:8" ht="15" customHeight="1" x14ac:dyDescent="0.3">
      <c r="A2" s="213" t="s">
        <v>65</v>
      </c>
      <c r="B2" s="213"/>
      <c r="C2" s="213"/>
      <c r="D2" s="213"/>
      <c r="E2" s="213"/>
      <c r="F2" s="173"/>
      <c r="G2" s="174" t="s">
        <v>160</v>
      </c>
    </row>
    <row r="3" spans="1:8" ht="15" customHeight="1" x14ac:dyDescent="0.3">
      <c r="A3" s="213" t="s">
        <v>77</v>
      </c>
      <c r="B3" s="213"/>
      <c r="C3" s="213"/>
      <c r="D3" s="213"/>
      <c r="E3" s="213"/>
      <c r="F3" s="173"/>
      <c r="H3" s="174"/>
    </row>
    <row r="4" spans="1:8" ht="15" customHeight="1" thickBot="1" x14ac:dyDescent="0.35">
      <c r="A4" s="213" t="s">
        <v>155</v>
      </c>
      <c r="B4" s="213"/>
      <c r="C4" s="213"/>
      <c r="D4" s="213"/>
      <c r="E4" s="213"/>
      <c r="G4" s="11" t="s">
        <v>96</v>
      </c>
    </row>
    <row r="5" spans="1:8" ht="15.75" customHeight="1" thickBot="1" x14ac:dyDescent="0.35">
      <c r="A5" s="168"/>
      <c r="B5" s="168"/>
      <c r="C5" s="168"/>
      <c r="D5" s="211" t="s">
        <v>91</v>
      </c>
      <c r="E5" s="212"/>
      <c r="F5" s="148"/>
      <c r="G5" s="169" t="s">
        <v>97</v>
      </c>
    </row>
    <row r="6" spans="1:8" s="11" customFormat="1" ht="15" customHeight="1" thickBot="1" x14ac:dyDescent="0.35">
      <c r="A6" s="10" t="s">
        <v>30</v>
      </c>
      <c r="B6" s="98" t="s">
        <v>14</v>
      </c>
      <c r="C6" s="95">
        <v>46022</v>
      </c>
      <c r="D6" s="98" t="s">
        <v>80</v>
      </c>
      <c r="E6" s="98" t="s">
        <v>81</v>
      </c>
      <c r="F6" s="98" t="s">
        <v>99</v>
      </c>
      <c r="G6" s="98" t="s">
        <v>98</v>
      </c>
      <c r="H6" s="5"/>
    </row>
    <row r="7" spans="1:8" s="11" customFormat="1" ht="13" x14ac:dyDescent="0.3">
      <c r="A7" s="5"/>
      <c r="B7" s="58"/>
      <c r="C7" s="58"/>
      <c r="D7" s="58"/>
      <c r="E7" s="58"/>
      <c r="F7" s="5"/>
      <c r="H7" s="5"/>
    </row>
    <row r="8" spans="1:8" s="11" customFormat="1" ht="13" x14ac:dyDescent="0.3">
      <c r="A8" s="5" t="s">
        <v>83</v>
      </c>
      <c r="B8" s="58"/>
      <c r="C8" s="58"/>
      <c r="D8" s="58"/>
      <c r="E8" s="58"/>
      <c r="F8" s="5"/>
      <c r="H8" s="5"/>
    </row>
    <row r="9" spans="1:8" s="11" customFormat="1" ht="13" x14ac:dyDescent="0.3">
      <c r="A9" s="5"/>
      <c r="B9" s="58"/>
      <c r="C9" s="222"/>
      <c r="D9" s="222"/>
      <c r="E9" s="222"/>
      <c r="F9" s="145"/>
      <c r="H9" s="5"/>
    </row>
    <row r="10" spans="1:8" s="11" customFormat="1" ht="13" x14ac:dyDescent="0.3">
      <c r="A10" s="13" t="s">
        <v>78</v>
      </c>
      <c r="B10" s="63" t="s">
        <v>111</v>
      </c>
      <c r="C10" s="223">
        <v>4841247</v>
      </c>
      <c r="D10" s="224">
        <v>4841247.3099999996</v>
      </c>
      <c r="E10" s="225">
        <v>0</v>
      </c>
      <c r="F10" s="226">
        <v>0</v>
      </c>
      <c r="G10" s="11">
        <v>1</v>
      </c>
      <c r="H10" s="145"/>
    </row>
    <row r="11" spans="1:8" s="11" customFormat="1" ht="13" x14ac:dyDescent="0.3">
      <c r="A11" s="13" t="s">
        <v>79</v>
      </c>
      <c r="B11" s="63" t="s">
        <v>82</v>
      </c>
      <c r="C11" s="223">
        <v>30232379</v>
      </c>
      <c r="D11" s="224">
        <v>30232378.699999999</v>
      </c>
      <c r="E11" s="225">
        <v>0</v>
      </c>
      <c r="F11" s="226">
        <v>0</v>
      </c>
      <c r="G11" s="11">
        <v>1</v>
      </c>
      <c r="H11" s="145"/>
    </row>
    <row r="12" spans="1:8" s="11" customFormat="1" ht="13" x14ac:dyDescent="0.3">
      <c r="A12" s="13"/>
      <c r="B12" s="63"/>
      <c r="C12" s="227"/>
      <c r="D12" s="224"/>
      <c r="E12" s="224"/>
      <c r="F12" s="226"/>
      <c r="H12" s="145"/>
    </row>
    <row r="13" spans="1:8" s="11" customFormat="1" ht="13" x14ac:dyDescent="0.3">
      <c r="A13" s="5" t="s">
        <v>84</v>
      </c>
      <c r="B13" s="58"/>
      <c r="C13" s="228"/>
      <c r="D13" s="228"/>
      <c r="E13" s="228"/>
      <c r="F13" s="226"/>
      <c r="H13" s="5"/>
    </row>
    <row r="14" spans="1:8" s="11" customFormat="1" ht="13" x14ac:dyDescent="0.3">
      <c r="A14" s="5"/>
      <c r="B14" s="58"/>
      <c r="C14" s="228"/>
      <c r="D14" s="228"/>
      <c r="E14" s="228"/>
      <c r="F14" s="226"/>
      <c r="H14" s="5"/>
    </row>
    <row r="15" spans="1:8" s="11" customFormat="1" ht="13" x14ac:dyDescent="0.3">
      <c r="A15" s="13" t="s">
        <v>85</v>
      </c>
      <c r="B15" s="63" t="s">
        <v>86</v>
      </c>
      <c r="C15" s="229">
        <v>14056772</v>
      </c>
      <c r="D15" s="230">
        <v>5859691.5899999999</v>
      </c>
      <c r="E15" s="231">
        <v>8197080.7699999996</v>
      </c>
      <c r="F15" s="226"/>
      <c r="H15" s="145"/>
    </row>
    <row r="16" spans="1:8" s="11" customFormat="1" ht="13" x14ac:dyDescent="0.3">
      <c r="A16" s="13"/>
      <c r="B16" s="63"/>
      <c r="C16" s="223"/>
      <c r="D16" s="224"/>
      <c r="E16" s="225"/>
      <c r="F16" s="226"/>
      <c r="H16" s="145"/>
    </row>
    <row r="17" spans="1:11" s="11" customFormat="1" ht="13" x14ac:dyDescent="0.3">
      <c r="A17" s="13" t="s">
        <v>34</v>
      </c>
      <c r="B17" s="63" t="s">
        <v>92</v>
      </c>
      <c r="C17" s="223"/>
      <c r="D17" s="224"/>
      <c r="E17" s="225">
        <v>1611544.06</v>
      </c>
      <c r="F17" s="226">
        <f>E17</f>
        <v>1611544.06</v>
      </c>
      <c r="G17" s="11">
        <v>2</v>
      </c>
      <c r="H17" s="145"/>
    </row>
    <row r="18" spans="1:11" s="11" customFormat="1" ht="13" x14ac:dyDescent="0.3">
      <c r="A18" s="13" t="s">
        <v>34</v>
      </c>
      <c r="B18" s="63" t="s">
        <v>90</v>
      </c>
      <c r="C18" s="223"/>
      <c r="D18" s="224"/>
      <c r="E18" s="225">
        <v>6585536.71</v>
      </c>
      <c r="F18" s="226">
        <f>E18</f>
        <v>6585536.71</v>
      </c>
      <c r="G18" s="11">
        <v>9</v>
      </c>
      <c r="H18" s="145"/>
    </row>
    <row r="19" spans="1:11" s="132" customFormat="1" ht="13" x14ac:dyDescent="0.3">
      <c r="A19" s="129"/>
      <c r="B19" s="65"/>
      <c r="C19" s="232"/>
      <c r="D19" s="233"/>
      <c r="E19" s="231">
        <f>SUM(E17:E18)</f>
        <v>8197080.7699999996</v>
      </c>
      <c r="F19" s="234"/>
      <c r="H19" s="78"/>
      <c r="K19" s="134"/>
    </row>
    <row r="20" spans="1:11" s="11" customFormat="1" ht="13" x14ac:dyDescent="0.3">
      <c r="A20" s="5" t="s">
        <v>74</v>
      </c>
      <c r="B20" s="58"/>
      <c r="C20" s="228"/>
      <c r="D20" s="228"/>
      <c r="E20" s="228"/>
      <c r="F20" s="226"/>
      <c r="H20" s="5"/>
    </row>
    <row r="21" spans="1:11" s="11" customFormat="1" ht="13" x14ac:dyDescent="0.3">
      <c r="A21" s="5"/>
      <c r="B21" s="58"/>
      <c r="C21" s="228"/>
      <c r="D21" s="228"/>
      <c r="E21" s="228"/>
      <c r="F21" s="226"/>
      <c r="H21" s="5"/>
    </row>
    <row r="22" spans="1:11" s="11" customFormat="1" ht="13" x14ac:dyDescent="0.3">
      <c r="A22" s="13" t="s">
        <v>87</v>
      </c>
      <c r="B22" s="63" t="s">
        <v>88</v>
      </c>
      <c r="C22" s="229">
        <v>-115832530</v>
      </c>
      <c r="D22" s="230">
        <v>-1251356346.5100002</v>
      </c>
      <c r="E22" s="231">
        <v>1135523816.45</v>
      </c>
      <c r="F22" s="226"/>
      <c r="H22" s="145"/>
    </row>
    <row r="23" spans="1:11" s="11" customFormat="1" ht="13" x14ac:dyDescent="0.3">
      <c r="A23" s="13"/>
      <c r="B23" s="63"/>
      <c r="C23" s="223"/>
      <c r="D23" s="224"/>
      <c r="E23" s="225"/>
      <c r="F23" s="226"/>
      <c r="H23" s="145"/>
    </row>
    <row r="24" spans="1:11" s="11" customFormat="1" ht="13" x14ac:dyDescent="0.3">
      <c r="A24" s="13" t="s">
        <v>34</v>
      </c>
      <c r="B24" s="63" t="s">
        <v>95</v>
      </c>
      <c r="C24" s="223"/>
      <c r="D24" s="224"/>
      <c r="E24" s="225">
        <v>1122442361.46</v>
      </c>
      <c r="F24" s="226"/>
      <c r="H24" s="145"/>
    </row>
    <row r="25" spans="1:11" s="11" customFormat="1" ht="13" x14ac:dyDescent="0.3">
      <c r="A25" s="13" t="s">
        <v>34</v>
      </c>
      <c r="B25" s="63" t="s">
        <v>157</v>
      </c>
      <c r="C25" s="223"/>
      <c r="D25" s="224"/>
      <c r="E25" s="225">
        <v>4717394.99</v>
      </c>
      <c r="F25" s="226">
        <f>E25</f>
        <v>4717394.99</v>
      </c>
      <c r="G25" s="11">
        <v>4</v>
      </c>
      <c r="H25" s="145"/>
    </row>
    <row r="26" spans="1:11" s="11" customFormat="1" ht="13" x14ac:dyDescent="0.3">
      <c r="A26" s="13" t="s">
        <v>34</v>
      </c>
      <c r="B26" s="63" t="s">
        <v>93</v>
      </c>
      <c r="C26" s="223"/>
      <c r="D26" s="224"/>
      <c r="E26" s="225">
        <v>0</v>
      </c>
      <c r="F26" s="226">
        <f t="shared" ref="F26:F27" si="0">E26</f>
        <v>0</v>
      </c>
      <c r="G26" s="11">
        <v>7</v>
      </c>
      <c r="H26" s="145"/>
    </row>
    <row r="27" spans="1:11" s="11" customFormat="1" ht="13" x14ac:dyDescent="0.3">
      <c r="A27" s="13" t="s">
        <v>34</v>
      </c>
      <c r="B27" s="63" t="s">
        <v>100</v>
      </c>
      <c r="C27" s="223"/>
      <c r="D27" s="224"/>
      <c r="E27" s="225">
        <v>8364060</v>
      </c>
      <c r="F27" s="226">
        <f t="shared" si="0"/>
        <v>8364060</v>
      </c>
      <c r="G27" s="11">
        <v>8</v>
      </c>
      <c r="H27" s="145"/>
    </row>
    <row r="28" spans="1:11" s="11" customFormat="1" ht="13" x14ac:dyDescent="0.3">
      <c r="A28" s="13"/>
      <c r="B28" s="63"/>
      <c r="C28" s="223"/>
      <c r="D28" s="224"/>
      <c r="E28" s="231">
        <f>SUM(E24:E27)</f>
        <v>1135523816.45</v>
      </c>
      <c r="F28" s="226"/>
      <c r="H28" s="145"/>
    </row>
    <row r="29" spans="1:11" ht="12" customHeight="1" x14ac:dyDescent="0.25">
      <c r="C29" s="235"/>
      <c r="D29" s="235"/>
      <c r="E29" s="236"/>
      <c r="F29" s="235"/>
    </row>
    <row r="30" spans="1:11" s="11" customFormat="1" ht="13" x14ac:dyDescent="0.3">
      <c r="A30" s="5" t="s">
        <v>105</v>
      </c>
      <c r="B30" s="58"/>
      <c r="C30" s="228"/>
      <c r="D30" s="228"/>
      <c r="E30" s="228"/>
      <c r="F30" s="226"/>
      <c r="H30" s="5"/>
    </row>
    <row r="31" spans="1:11" s="11" customFormat="1" ht="13" x14ac:dyDescent="0.3">
      <c r="A31" s="5"/>
      <c r="B31" s="58"/>
      <c r="C31" s="228"/>
      <c r="D31" s="228"/>
      <c r="E31" s="228"/>
      <c r="F31" s="226"/>
      <c r="H31" s="5"/>
    </row>
    <row r="32" spans="1:11" s="11" customFormat="1" ht="13" x14ac:dyDescent="0.3">
      <c r="A32" s="13" t="s">
        <v>89</v>
      </c>
      <c r="B32" s="63" t="s">
        <v>112</v>
      </c>
      <c r="C32" s="229">
        <v>721317502</v>
      </c>
      <c r="D32" s="230">
        <v>0</v>
      </c>
      <c r="E32" s="231">
        <f>C32</f>
        <v>721317502</v>
      </c>
      <c r="F32" s="226"/>
      <c r="H32" s="145"/>
    </row>
    <row r="33" spans="1:8" s="11" customFormat="1" ht="13" x14ac:dyDescent="0.3">
      <c r="A33" s="13"/>
      <c r="B33" s="63"/>
      <c r="C33" s="223"/>
      <c r="D33" s="224"/>
      <c r="E33" s="225"/>
      <c r="F33" s="226"/>
      <c r="H33" s="145"/>
    </row>
    <row r="34" spans="1:8" s="11" customFormat="1" ht="25.5" x14ac:dyDescent="0.3">
      <c r="A34" s="13" t="s">
        <v>34</v>
      </c>
      <c r="B34" s="72" t="s">
        <v>75</v>
      </c>
      <c r="C34" s="223"/>
      <c r="D34" s="224"/>
      <c r="E34" s="225">
        <v>31492782.760000002</v>
      </c>
      <c r="F34" s="226">
        <f>E34</f>
        <v>31492782.760000002</v>
      </c>
      <c r="G34" s="11">
        <v>6</v>
      </c>
      <c r="H34" s="145"/>
    </row>
    <row r="35" spans="1:8" s="11" customFormat="1" ht="13" x14ac:dyDescent="0.3">
      <c r="A35" s="13" t="s">
        <v>34</v>
      </c>
      <c r="B35" s="63" t="s">
        <v>94</v>
      </c>
      <c r="C35" s="223"/>
      <c r="D35" s="224"/>
      <c r="E35" s="225">
        <v>689824718.80999994</v>
      </c>
      <c r="F35" s="226"/>
      <c r="H35" s="145"/>
    </row>
    <row r="36" spans="1:8" s="11" customFormat="1" ht="13" x14ac:dyDescent="0.3">
      <c r="A36" s="13"/>
      <c r="B36" s="63"/>
      <c r="C36" s="223"/>
      <c r="D36" s="224"/>
      <c r="E36" s="231">
        <f>SUM(E34:E35)</f>
        <v>721317501.56999993</v>
      </c>
      <c r="F36" s="226"/>
      <c r="H36" s="145"/>
    </row>
    <row r="37" spans="1:8" s="11" customFormat="1" ht="13" x14ac:dyDescent="0.3">
      <c r="A37" s="13"/>
      <c r="B37" s="63"/>
      <c r="C37" s="223"/>
      <c r="D37" s="224"/>
      <c r="E37" s="225"/>
      <c r="F37" s="226"/>
      <c r="H37" s="145"/>
    </row>
    <row r="38" spans="1:8" s="11" customFormat="1" ht="13.5" thickBot="1" x14ac:dyDescent="0.35">
      <c r="A38" s="13"/>
      <c r="B38" s="58" t="s">
        <v>76</v>
      </c>
      <c r="C38" s="223"/>
      <c r="D38" s="224"/>
      <c r="E38" s="225"/>
      <c r="F38" s="237">
        <f>SUM(F10:F37)</f>
        <v>52771318.519999996</v>
      </c>
      <c r="G38" s="11">
        <v>10</v>
      </c>
      <c r="H38" s="145"/>
    </row>
    <row r="39" spans="1:8" ht="13" thickTop="1" x14ac:dyDescent="0.25">
      <c r="F39" s="144"/>
    </row>
    <row r="40" spans="1:8" x14ac:dyDescent="0.25">
      <c r="F40" s="49"/>
    </row>
  </sheetData>
  <mergeCells count="5">
    <mergeCell ref="D5:E5"/>
    <mergeCell ref="A1:E1"/>
    <mergeCell ref="A2:E2"/>
    <mergeCell ref="A3:E3"/>
    <mergeCell ref="A4:E4"/>
  </mergeCells>
  <pageMargins left="0.7" right="0.7" top="0.75" bottom="0.75" header="0.3" footer="0.3"/>
  <pageSetup scale="67" fitToHeight="2" orientation="landscape" r:id="rId1"/>
  <ignoredErrors>
    <ignoredError sqref="E36 F25:F27 F34 E32 F17:F18 F38" unlockedFormula="1"/>
    <ignoredError sqref="E28" formulaRange="1" unlockedFormula="1"/>
    <ignoredError sqref="E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22"/>
  <sheetViews>
    <sheetView showGridLines="0" zoomScaleNormal="100" workbookViewId="0">
      <selection sqref="A1:P1"/>
    </sheetView>
  </sheetViews>
  <sheetFormatPr defaultColWidth="9.36328125" defaultRowHeight="12.5" x14ac:dyDescent="0.25"/>
  <cols>
    <col min="1" max="1" width="31.6328125" style="4" bestFit="1" customWidth="1"/>
    <col min="2" max="2" width="19.453125" style="4" customWidth="1"/>
    <col min="3" max="3" width="27.6328125" style="4" bestFit="1" customWidth="1"/>
    <col min="4" max="4" width="15.453125" style="4" bestFit="1" customWidth="1"/>
    <col min="5" max="5" width="8" style="4" customWidth="1"/>
    <col min="6" max="6" width="8.54296875" style="4" customWidth="1"/>
    <col min="7" max="7" width="9.54296875" style="4" customWidth="1"/>
    <col min="8" max="8" width="7.1796875" style="4" customWidth="1"/>
    <col min="9" max="9" width="7.54296875" style="4" customWidth="1"/>
    <col min="10" max="16" width="8.90625" style="4" bestFit="1" customWidth="1"/>
    <col min="17" max="17" width="14" style="4" bestFit="1" customWidth="1"/>
    <col min="18" max="18" width="11.6328125" style="4" customWidth="1"/>
    <col min="19" max="19" width="11.08984375" style="4" bestFit="1" customWidth="1"/>
    <col min="20" max="20" width="13.6328125" style="4" bestFit="1" customWidth="1"/>
    <col min="21" max="21" width="11.36328125" style="4" bestFit="1" customWidth="1"/>
    <col min="22" max="22" width="10.54296875" style="4" bestFit="1" customWidth="1"/>
    <col min="23" max="34" width="14.453125" style="8" bestFit="1" customWidth="1"/>
    <col min="35" max="35" width="13.6328125" style="8" bestFit="1" customWidth="1"/>
    <col min="36" max="16384" width="9.36328125" style="4"/>
  </cols>
  <sheetData>
    <row r="1" spans="1:36" ht="15" customHeight="1" x14ac:dyDescent="0.3">
      <c r="A1" s="214" t="s">
        <v>26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36" ht="15" customHeight="1" x14ac:dyDescent="0.3">
      <c r="A2" s="213" t="s">
        <v>31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74" t="s">
        <v>161</v>
      </c>
    </row>
    <row r="3" spans="1:36" ht="15" customHeight="1" x14ac:dyDescent="0.3">
      <c r="A3" s="213" t="s">
        <v>134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36" ht="15" customHeight="1" x14ac:dyDescent="0.3">
      <c r="A4" s="213" t="s">
        <v>155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36" ht="13" x14ac:dyDescent="0.3">
      <c r="B5" s="38" t="s">
        <v>1</v>
      </c>
      <c r="D5" s="93" t="s">
        <v>46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3" t="s">
        <v>46</v>
      </c>
    </row>
    <row r="6" spans="1:36" ht="13.5" thickBot="1" x14ac:dyDescent="0.35">
      <c r="A6" s="98" t="s">
        <v>30</v>
      </c>
      <c r="B6" s="101" t="s">
        <v>27</v>
      </c>
      <c r="C6" s="102" t="s">
        <v>14</v>
      </c>
      <c r="D6" s="39">
        <v>45627</v>
      </c>
      <c r="E6" s="40" t="s">
        <v>2</v>
      </c>
      <c r="F6" s="41" t="s">
        <v>3</v>
      </c>
      <c r="G6" s="40" t="s">
        <v>4</v>
      </c>
      <c r="H6" s="41" t="s">
        <v>5</v>
      </c>
      <c r="I6" s="40" t="s">
        <v>6</v>
      </c>
      <c r="J6" s="41" t="s">
        <v>7</v>
      </c>
      <c r="K6" s="40" t="s">
        <v>8</v>
      </c>
      <c r="L6" s="41" t="s">
        <v>9</v>
      </c>
      <c r="M6" s="40" t="s">
        <v>10</v>
      </c>
      <c r="N6" s="41" t="s">
        <v>11</v>
      </c>
      <c r="O6" s="40" t="s">
        <v>12</v>
      </c>
      <c r="P6" s="39">
        <v>46022</v>
      </c>
      <c r="Q6" s="42" t="s">
        <v>18</v>
      </c>
    </row>
    <row r="7" spans="1:36" ht="13" x14ac:dyDescent="0.3">
      <c r="A7" s="51"/>
      <c r="B7" s="52"/>
      <c r="C7" s="53"/>
      <c r="D7" s="43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6"/>
    </row>
    <row r="8" spans="1:36" ht="28.5" customHeight="1" x14ac:dyDescent="0.3">
      <c r="A8" s="54" t="s">
        <v>113</v>
      </c>
      <c r="B8" s="55" t="s">
        <v>35</v>
      </c>
      <c r="C8" s="56" t="s">
        <v>13</v>
      </c>
      <c r="D8" s="238">
        <v>170071283</v>
      </c>
      <c r="E8" s="225">
        <v>0</v>
      </c>
      <c r="F8" s="225">
        <v>0</v>
      </c>
      <c r="G8" s="225">
        <v>0</v>
      </c>
      <c r="H8" s="225">
        <v>0</v>
      </c>
      <c r="I8" s="238">
        <v>3</v>
      </c>
      <c r="J8" s="238">
        <v>854275</v>
      </c>
      <c r="K8" s="238">
        <v>854275</v>
      </c>
      <c r="L8" s="238">
        <v>854275</v>
      </c>
      <c r="M8" s="238">
        <v>854275</v>
      </c>
      <c r="N8" s="238">
        <v>854275</v>
      </c>
      <c r="O8" s="238">
        <v>854275</v>
      </c>
      <c r="P8" s="239">
        <v>854275</v>
      </c>
      <c r="Q8" s="240">
        <f>AVERAGE(D8:P8)</f>
        <v>13542400.846153846</v>
      </c>
      <c r="R8" s="108" t="s">
        <v>62</v>
      </c>
      <c r="S8" s="83"/>
      <c r="T8" s="83"/>
      <c r="U8" s="47"/>
      <c r="V8" s="83"/>
    </row>
    <row r="9" spans="1:36" ht="13" x14ac:dyDescent="0.3">
      <c r="A9" s="54"/>
      <c r="B9" s="57"/>
      <c r="C9" s="53"/>
      <c r="D9" s="241"/>
      <c r="E9" s="241"/>
      <c r="F9" s="225"/>
      <c r="G9" s="225"/>
      <c r="H9" s="242"/>
      <c r="I9" s="241"/>
      <c r="J9" s="242"/>
      <c r="K9" s="241"/>
      <c r="L9" s="242"/>
      <c r="M9" s="241"/>
      <c r="N9" s="242"/>
      <c r="O9" s="241"/>
      <c r="P9" s="242"/>
      <c r="Q9" s="240"/>
      <c r="T9" s="83"/>
      <c r="V9" s="83"/>
    </row>
    <row r="10" spans="1:36" ht="13" x14ac:dyDescent="0.3">
      <c r="A10" s="54" t="s">
        <v>34</v>
      </c>
      <c r="B10" s="57" t="s">
        <v>36</v>
      </c>
      <c r="C10" s="56" t="s">
        <v>13</v>
      </c>
      <c r="D10" s="238">
        <v>-111850190</v>
      </c>
      <c r="E10" s="225">
        <v>0</v>
      </c>
      <c r="F10" s="225">
        <v>0</v>
      </c>
      <c r="G10" s="225">
        <v>0</v>
      </c>
      <c r="H10" s="225">
        <v>0</v>
      </c>
      <c r="I10" s="238">
        <v>-3</v>
      </c>
      <c r="J10" s="238">
        <v>-3</v>
      </c>
      <c r="K10" s="238">
        <v>-3</v>
      </c>
      <c r="L10" s="238">
        <v>-3</v>
      </c>
      <c r="M10" s="238">
        <v>-3</v>
      </c>
      <c r="N10" s="238">
        <v>-3</v>
      </c>
      <c r="O10" s="238">
        <v>-3</v>
      </c>
      <c r="P10" s="239">
        <v>-3</v>
      </c>
      <c r="Q10" s="240"/>
      <c r="T10" s="83"/>
      <c r="V10" s="83"/>
    </row>
    <row r="11" spans="1:36" ht="13" x14ac:dyDescent="0.3">
      <c r="A11" s="51"/>
      <c r="B11" s="52"/>
      <c r="C11" s="53"/>
      <c r="D11" s="243"/>
      <c r="E11" s="241"/>
      <c r="F11" s="242"/>
      <c r="G11" s="241"/>
      <c r="H11" s="242"/>
      <c r="I11" s="241"/>
      <c r="J11" s="242"/>
      <c r="K11" s="241"/>
      <c r="L11" s="242"/>
      <c r="M11" s="241"/>
      <c r="N11" s="242"/>
      <c r="O11" s="241"/>
      <c r="P11" s="242"/>
      <c r="Q11" s="244"/>
      <c r="T11" s="83"/>
    </row>
    <row r="12" spans="1:36" ht="26" thickBot="1" x14ac:dyDescent="0.35">
      <c r="A12" s="58" t="s">
        <v>135</v>
      </c>
      <c r="B12" s="59" t="s">
        <v>37</v>
      </c>
      <c r="C12" s="60" t="s">
        <v>38</v>
      </c>
      <c r="D12" s="245">
        <f>D8+D10</f>
        <v>58221093</v>
      </c>
      <c r="E12" s="245">
        <f t="shared" ref="E12:P12" si="0">E8+E10</f>
        <v>0</v>
      </c>
      <c r="F12" s="245">
        <f t="shared" si="0"/>
        <v>0</v>
      </c>
      <c r="G12" s="245">
        <f t="shared" si="0"/>
        <v>0</v>
      </c>
      <c r="H12" s="245">
        <f t="shared" si="0"/>
        <v>0</v>
      </c>
      <c r="I12" s="245">
        <f t="shared" si="0"/>
        <v>0</v>
      </c>
      <c r="J12" s="245">
        <f t="shared" si="0"/>
        <v>854272</v>
      </c>
      <c r="K12" s="245">
        <f t="shared" si="0"/>
        <v>854272</v>
      </c>
      <c r="L12" s="245">
        <f t="shared" si="0"/>
        <v>854272</v>
      </c>
      <c r="M12" s="245">
        <f t="shared" si="0"/>
        <v>854272</v>
      </c>
      <c r="N12" s="245">
        <f t="shared" si="0"/>
        <v>854272</v>
      </c>
      <c r="O12" s="245">
        <f t="shared" si="0"/>
        <v>854272</v>
      </c>
      <c r="P12" s="245">
        <f t="shared" si="0"/>
        <v>854272</v>
      </c>
      <c r="Q12" s="246">
        <f>AVERAGE(D12:P12)</f>
        <v>4938538.230769231</v>
      </c>
      <c r="R12" s="109" t="s">
        <v>133</v>
      </c>
      <c r="S12" s="83"/>
      <c r="T12" s="83"/>
      <c r="U12" s="47"/>
      <c r="V12" s="83"/>
    </row>
    <row r="13" spans="1:36" ht="13.5" thickTop="1" x14ac:dyDescent="0.3">
      <c r="B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36" ht="13" x14ac:dyDescent="0.3">
      <c r="B14" s="48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36" ht="13" x14ac:dyDescent="0.3">
      <c r="B15" s="48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W15" s="4"/>
      <c r="AJ15" s="8"/>
    </row>
    <row r="16" spans="1:36" ht="13" x14ac:dyDescent="0.3">
      <c r="B16" s="48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2:17" ht="13" x14ac:dyDescent="0.3">
      <c r="B17" s="48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2:17" ht="13" x14ac:dyDescent="0.3">
      <c r="B18" s="48"/>
    </row>
    <row r="19" spans="2:17" ht="13" x14ac:dyDescent="0.3">
      <c r="B19" s="48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00"/>
      <c r="Q19" s="200"/>
    </row>
    <row r="20" spans="2:17" ht="13" x14ac:dyDescent="0.3">
      <c r="B20" s="48"/>
    </row>
    <row r="21" spans="2:17" ht="13" x14ac:dyDescent="0.3">
      <c r="B21" s="48"/>
    </row>
    <row r="22" spans="2:17" ht="13" x14ac:dyDescent="0.3">
      <c r="B22" s="48"/>
    </row>
  </sheetData>
  <mergeCells count="4">
    <mergeCell ref="A1:P1"/>
    <mergeCell ref="A2:P2"/>
    <mergeCell ref="A3:P3"/>
    <mergeCell ref="A4:P4"/>
  </mergeCells>
  <phoneticPr fontId="8" type="noConversion"/>
  <pageMargins left="0.7" right="0.7" top="0.75" bottom="0.75" header="0.3" footer="0.3"/>
  <pageSetup paperSize="5" scale="72" orientation="landscape" r:id="rId1"/>
  <ignoredErrors>
    <ignoredError sqref="Q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0"/>
  <sheetViews>
    <sheetView showGridLines="0" workbookViewId="0">
      <selection sqref="A1:E1"/>
    </sheetView>
  </sheetViews>
  <sheetFormatPr defaultColWidth="9.36328125" defaultRowHeight="12.5" x14ac:dyDescent="0.25"/>
  <cols>
    <col min="1" max="1" width="29.54296875" style="4" bestFit="1" customWidth="1"/>
    <col min="2" max="2" width="16.08984375" style="4" bestFit="1" customWidth="1"/>
    <col min="3" max="3" width="56.08984375" style="4" bestFit="1" customWidth="1"/>
    <col min="4" max="4" width="12.36328125" style="4" bestFit="1" customWidth="1"/>
    <col min="5" max="5" width="17" style="4" bestFit="1" customWidth="1"/>
    <col min="6" max="11" width="16.6328125" style="4" customWidth="1"/>
    <col min="12" max="12" width="14.453125" style="4" bestFit="1" customWidth="1"/>
    <col min="13" max="13" width="16.6328125" style="4" customWidth="1"/>
    <col min="14" max="14" width="14.6328125" style="4" customWidth="1"/>
    <col min="15" max="15" width="16.6328125" style="4" customWidth="1"/>
    <col min="16" max="16" width="15.6328125" style="4" customWidth="1"/>
    <col min="17" max="17" width="14" style="4" bestFit="1" customWidth="1"/>
    <col min="18" max="18" width="11.6328125" style="4" customWidth="1"/>
    <col min="19" max="19" width="10.08984375" style="4" bestFit="1" customWidth="1"/>
    <col min="20" max="20" width="11.453125" style="4" bestFit="1" customWidth="1"/>
    <col min="21" max="21" width="9.36328125" style="4"/>
    <col min="22" max="22" width="12.453125" style="4" customWidth="1"/>
    <col min="23" max="16384" width="9.36328125" style="4"/>
  </cols>
  <sheetData>
    <row r="1" spans="1:22" ht="15" customHeight="1" x14ac:dyDescent="0.3">
      <c r="A1" s="214" t="s">
        <v>26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22" s="155" customFormat="1" ht="15" customHeight="1" x14ac:dyDescent="0.3">
      <c r="A2" s="215" t="s">
        <v>72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174" t="s">
        <v>162</v>
      </c>
    </row>
    <row r="3" spans="1:22" ht="15" customHeight="1" x14ac:dyDescent="0.3">
      <c r="A3" s="213" t="s">
        <v>129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22" ht="15" customHeight="1" x14ac:dyDescent="0.3">
      <c r="A4" s="213" t="s">
        <v>155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22" ht="13" x14ac:dyDescent="0.3">
      <c r="B5" s="38" t="s">
        <v>1</v>
      </c>
      <c r="D5" s="127" t="s">
        <v>46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7" t="s">
        <v>46</v>
      </c>
    </row>
    <row r="6" spans="1:22" ht="13.5" thickBot="1" x14ac:dyDescent="0.35">
      <c r="A6" s="98" t="s">
        <v>30</v>
      </c>
      <c r="B6" s="101" t="s">
        <v>27</v>
      </c>
      <c r="C6" s="102" t="s">
        <v>14</v>
      </c>
      <c r="D6" s="39">
        <v>45627</v>
      </c>
      <c r="E6" s="40" t="s">
        <v>2</v>
      </c>
      <c r="F6" s="41" t="s">
        <v>3</v>
      </c>
      <c r="G6" s="40" t="s">
        <v>4</v>
      </c>
      <c r="H6" s="41" t="s">
        <v>5</v>
      </c>
      <c r="I6" s="40" t="s">
        <v>6</v>
      </c>
      <c r="J6" s="41" t="s">
        <v>7</v>
      </c>
      <c r="K6" s="40" t="s">
        <v>8</v>
      </c>
      <c r="L6" s="41" t="s">
        <v>9</v>
      </c>
      <c r="M6" s="40" t="s">
        <v>10</v>
      </c>
      <c r="N6" s="41" t="s">
        <v>11</v>
      </c>
      <c r="O6" s="40" t="s">
        <v>12</v>
      </c>
      <c r="P6" s="39">
        <v>46022</v>
      </c>
      <c r="Q6" s="42" t="s">
        <v>18</v>
      </c>
    </row>
    <row r="7" spans="1:22" ht="13" x14ac:dyDescent="0.3">
      <c r="A7" s="51"/>
      <c r="B7" s="52"/>
      <c r="C7" s="53"/>
      <c r="D7" s="43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  <c r="Q7" s="46"/>
    </row>
    <row r="8" spans="1:22" ht="28.5" customHeight="1" x14ac:dyDescent="0.3">
      <c r="A8" s="54" t="s">
        <v>114</v>
      </c>
      <c r="B8" s="55" t="s">
        <v>35</v>
      </c>
      <c r="C8" s="56" t="s">
        <v>66</v>
      </c>
      <c r="D8" s="238">
        <v>237794722</v>
      </c>
      <c r="E8" s="238">
        <v>170993548</v>
      </c>
      <c r="F8" s="238">
        <v>171705070</v>
      </c>
      <c r="G8" s="238">
        <v>173430456</v>
      </c>
      <c r="H8" s="238">
        <v>175456870</v>
      </c>
      <c r="I8" s="238">
        <v>177315702</v>
      </c>
      <c r="J8" s="238">
        <v>177609863</v>
      </c>
      <c r="K8" s="238">
        <v>179548958</v>
      </c>
      <c r="L8" s="238">
        <v>178326212</v>
      </c>
      <c r="M8" s="238">
        <v>176964978</v>
      </c>
      <c r="N8" s="238">
        <v>178975466</v>
      </c>
      <c r="O8" s="238">
        <v>181097918</v>
      </c>
      <c r="P8" s="238">
        <v>183058453</v>
      </c>
      <c r="Q8" s="240">
        <f>AVERAGE(D8:P8)</f>
        <v>181713708.92307693</v>
      </c>
      <c r="R8" s="108"/>
      <c r="V8" s="47"/>
    </row>
    <row r="9" spans="1:22" ht="28.5" customHeight="1" x14ac:dyDescent="0.3">
      <c r="A9" s="54" t="s">
        <v>110</v>
      </c>
      <c r="B9" s="55" t="s">
        <v>73</v>
      </c>
      <c r="C9" s="56" t="s">
        <v>67</v>
      </c>
      <c r="D9" s="238">
        <v>110803541</v>
      </c>
      <c r="E9" s="238">
        <v>112219245</v>
      </c>
      <c r="F9" s="238">
        <v>114009862</v>
      </c>
      <c r="G9" s="238">
        <v>114868896</v>
      </c>
      <c r="H9" s="238">
        <v>116960181</v>
      </c>
      <c r="I9" s="238">
        <v>113745080</v>
      </c>
      <c r="J9" s="238">
        <v>107586315</v>
      </c>
      <c r="K9" s="238">
        <v>108217086</v>
      </c>
      <c r="L9" s="238">
        <v>107586081</v>
      </c>
      <c r="M9" s="238">
        <v>108346625</v>
      </c>
      <c r="N9" s="238">
        <v>108055189</v>
      </c>
      <c r="O9" s="238">
        <v>108294552</v>
      </c>
      <c r="P9" s="238">
        <v>109631461</v>
      </c>
      <c r="Q9" s="240">
        <f>AVERAGE(D9:P9)</f>
        <v>110794162.61538461</v>
      </c>
      <c r="R9" s="108"/>
      <c r="V9" s="47"/>
    </row>
    <row r="10" spans="1:22" ht="13.5" thickBot="1" x14ac:dyDescent="0.35">
      <c r="A10" s="58"/>
      <c r="B10" s="59"/>
      <c r="C10" s="248" t="s">
        <v>68</v>
      </c>
      <c r="D10" s="245">
        <f t="shared" ref="D10:Q10" si="0">SUM(D8:D9)</f>
        <v>348598263</v>
      </c>
      <c r="E10" s="245">
        <f t="shared" si="0"/>
        <v>283212793</v>
      </c>
      <c r="F10" s="245">
        <f t="shared" si="0"/>
        <v>285714932</v>
      </c>
      <c r="G10" s="245">
        <f t="shared" si="0"/>
        <v>288299352</v>
      </c>
      <c r="H10" s="245">
        <f t="shared" si="0"/>
        <v>292417051</v>
      </c>
      <c r="I10" s="245">
        <f t="shared" si="0"/>
        <v>291060782</v>
      </c>
      <c r="J10" s="245">
        <f t="shared" si="0"/>
        <v>285196178</v>
      </c>
      <c r="K10" s="245">
        <f t="shared" si="0"/>
        <v>287766044</v>
      </c>
      <c r="L10" s="245">
        <f t="shared" si="0"/>
        <v>285912293</v>
      </c>
      <c r="M10" s="245">
        <f t="shared" si="0"/>
        <v>285311603</v>
      </c>
      <c r="N10" s="245">
        <f t="shared" si="0"/>
        <v>287030655</v>
      </c>
      <c r="O10" s="245">
        <f t="shared" si="0"/>
        <v>289392470</v>
      </c>
      <c r="P10" s="245">
        <f t="shared" si="0"/>
        <v>292689914</v>
      </c>
      <c r="Q10" s="245">
        <f t="shared" si="0"/>
        <v>292507871.53846157</v>
      </c>
      <c r="R10" s="109"/>
      <c r="V10" s="47"/>
    </row>
    <row r="11" spans="1:22" ht="28.5" customHeight="1" thickTop="1" x14ac:dyDescent="0.3">
      <c r="A11" s="54" t="s">
        <v>34</v>
      </c>
      <c r="B11" s="55"/>
      <c r="C11" s="112" t="s">
        <v>106</v>
      </c>
      <c r="D11" s="238">
        <v>262441534</v>
      </c>
      <c r="E11" s="238">
        <v>253927198</v>
      </c>
      <c r="F11" s="238">
        <v>256101961</v>
      </c>
      <c r="G11" s="238">
        <v>258385473</v>
      </c>
      <c r="H11" s="238">
        <v>262194503</v>
      </c>
      <c r="I11" s="238">
        <v>260565891</v>
      </c>
      <c r="J11" s="238">
        <v>257013818</v>
      </c>
      <c r="K11" s="238">
        <v>259269857</v>
      </c>
      <c r="L11" s="238">
        <v>257104295</v>
      </c>
      <c r="M11" s="238">
        <v>256204325</v>
      </c>
      <c r="N11" s="238">
        <v>257608769</v>
      </c>
      <c r="O11" s="238">
        <v>260488458</v>
      </c>
      <c r="P11" s="238">
        <v>263677600</v>
      </c>
      <c r="Q11" s="240"/>
      <c r="R11" s="108"/>
      <c r="V11" s="47"/>
    </row>
    <row r="12" spans="1:22" ht="28.5" customHeight="1" x14ac:dyDescent="0.3">
      <c r="A12" s="54" t="s">
        <v>34</v>
      </c>
      <c r="B12" s="157"/>
      <c r="C12" s="56" t="s">
        <v>107</v>
      </c>
      <c r="D12" s="238">
        <v>86156729</v>
      </c>
      <c r="E12" s="238">
        <v>29285595</v>
      </c>
      <c r="F12" s="238">
        <v>29612971</v>
      </c>
      <c r="G12" s="238">
        <v>29913879</v>
      </c>
      <c r="H12" s="238">
        <v>30222548</v>
      </c>
      <c r="I12" s="238">
        <v>30494891</v>
      </c>
      <c r="J12" s="238">
        <v>28182360</v>
      </c>
      <c r="K12" s="238">
        <v>28496187</v>
      </c>
      <c r="L12" s="238">
        <v>28807998</v>
      </c>
      <c r="M12" s="238">
        <v>29107278</v>
      </c>
      <c r="N12" s="238">
        <v>29421886</v>
      </c>
      <c r="O12" s="238">
        <v>28904012</v>
      </c>
      <c r="P12" s="238">
        <v>29012314</v>
      </c>
      <c r="Q12" s="240"/>
      <c r="R12" s="108"/>
      <c r="V12" s="47"/>
    </row>
    <row r="13" spans="1:22" ht="28.5" customHeight="1" x14ac:dyDescent="0.3">
      <c r="A13" s="54" t="s">
        <v>34</v>
      </c>
      <c r="B13" s="55"/>
      <c r="C13" s="56" t="s">
        <v>108</v>
      </c>
      <c r="D13" s="238">
        <v>69149844</v>
      </c>
      <c r="E13" s="238">
        <v>29285595</v>
      </c>
      <c r="F13" s="238">
        <v>29612971</v>
      </c>
      <c r="G13" s="238">
        <v>29913879</v>
      </c>
      <c r="H13" s="238">
        <v>30222548</v>
      </c>
      <c r="I13" s="238">
        <v>30494891</v>
      </c>
      <c r="J13" s="238">
        <v>28178801</v>
      </c>
      <c r="K13" s="238">
        <v>28485509</v>
      </c>
      <c r="L13" s="238">
        <v>28790201</v>
      </c>
      <c r="M13" s="238">
        <v>29082362</v>
      </c>
      <c r="N13" s="238">
        <v>29389851</v>
      </c>
      <c r="O13" s="238">
        <v>28864858</v>
      </c>
      <c r="P13" s="238">
        <v>28966041</v>
      </c>
      <c r="Q13" s="240"/>
      <c r="R13" s="108"/>
      <c r="V13" s="47"/>
    </row>
    <row r="14" spans="1:22" ht="28.5" customHeight="1" x14ac:dyDescent="0.3">
      <c r="A14" s="54" t="s">
        <v>34</v>
      </c>
      <c r="B14" s="55"/>
      <c r="C14" s="56" t="s">
        <v>109</v>
      </c>
      <c r="D14" s="238">
        <v>17006885</v>
      </c>
      <c r="E14" s="225">
        <v>0</v>
      </c>
      <c r="F14" s="225">
        <v>0</v>
      </c>
      <c r="G14" s="225">
        <v>0</v>
      </c>
      <c r="H14" s="225">
        <v>0</v>
      </c>
      <c r="I14" s="225">
        <v>0</v>
      </c>
      <c r="J14" s="238">
        <v>3559</v>
      </c>
      <c r="K14" s="238">
        <v>10678</v>
      </c>
      <c r="L14" s="238">
        <v>17797</v>
      </c>
      <c r="M14" s="238">
        <v>24916</v>
      </c>
      <c r="N14" s="238">
        <v>32035</v>
      </c>
      <c r="O14" s="238">
        <v>39154</v>
      </c>
      <c r="P14" s="238">
        <v>46273</v>
      </c>
      <c r="Q14" s="240"/>
      <c r="R14" s="108"/>
      <c r="V14" s="47"/>
    </row>
    <row r="15" spans="1:22" ht="13" x14ac:dyDescent="0.3">
      <c r="A15" s="54"/>
      <c r="B15" s="57"/>
      <c r="C15" s="53"/>
      <c r="D15" s="242"/>
      <c r="E15" s="241"/>
      <c r="F15" s="242"/>
      <c r="G15" s="241"/>
      <c r="H15" s="242"/>
      <c r="I15" s="241"/>
      <c r="J15" s="242"/>
      <c r="K15" s="241"/>
      <c r="L15" s="242"/>
      <c r="M15" s="241"/>
      <c r="N15" s="242"/>
      <c r="O15" s="241"/>
      <c r="P15" s="242"/>
      <c r="Q15" s="244"/>
      <c r="V15" s="47"/>
    </row>
    <row r="16" spans="1:22" ht="25.5" x14ac:dyDescent="0.3">
      <c r="A16" s="54" t="s">
        <v>34</v>
      </c>
      <c r="B16" s="57"/>
      <c r="C16" s="56" t="s">
        <v>130</v>
      </c>
      <c r="D16" s="240">
        <f>SUM(D13:D14)</f>
        <v>86156729</v>
      </c>
      <c r="E16" s="240">
        <f>SUM(E13:E14)</f>
        <v>29285595</v>
      </c>
      <c r="F16" s="240">
        <f t="shared" ref="F16:P16" si="1">SUM(F13:F14)</f>
        <v>29612971</v>
      </c>
      <c r="G16" s="240">
        <f t="shared" si="1"/>
        <v>29913879</v>
      </c>
      <c r="H16" s="240">
        <f t="shared" si="1"/>
        <v>30222548</v>
      </c>
      <c r="I16" s="240">
        <f t="shared" si="1"/>
        <v>30494891</v>
      </c>
      <c r="J16" s="240">
        <f t="shared" si="1"/>
        <v>28182360</v>
      </c>
      <c r="K16" s="240">
        <f t="shared" si="1"/>
        <v>28496187</v>
      </c>
      <c r="L16" s="240">
        <f t="shared" si="1"/>
        <v>28807998</v>
      </c>
      <c r="M16" s="240">
        <f t="shared" si="1"/>
        <v>29107278</v>
      </c>
      <c r="N16" s="240">
        <f t="shared" si="1"/>
        <v>29421886</v>
      </c>
      <c r="O16" s="240">
        <f t="shared" si="1"/>
        <v>28904012</v>
      </c>
      <c r="P16" s="240">
        <f t="shared" si="1"/>
        <v>29012314</v>
      </c>
      <c r="Q16" s="240">
        <f>AVERAGE(D16:P16)</f>
        <v>33662972.92307692</v>
      </c>
      <c r="R16" s="108" t="s">
        <v>132</v>
      </c>
      <c r="S16" s="201"/>
      <c r="T16" s="202"/>
      <c r="V16" s="47"/>
    </row>
    <row r="17" spans="1:22" ht="13" x14ac:dyDescent="0.3">
      <c r="A17" s="54"/>
      <c r="B17" s="52"/>
      <c r="C17" s="53"/>
      <c r="D17" s="241"/>
      <c r="E17" s="241"/>
      <c r="F17" s="242"/>
      <c r="G17" s="241"/>
      <c r="H17" s="242"/>
      <c r="I17" s="241"/>
      <c r="J17" s="242"/>
      <c r="K17" s="241"/>
      <c r="L17" s="242"/>
      <c r="M17" s="241"/>
      <c r="N17" s="242"/>
      <c r="O17" s="241"/>
      <c r="P17" s="242"/>
      <c r="Q17" s="244"/>
      <c r="S17" s="155"/>
      <c r="T17" s="202"/>
      <c r="V17" s="47"/>
    </row>
    <row r="18" spans="1:22" ht="25.5" x14ac:dyDescent="0.3">
      <c r="A18" s="54" t="s">
        <v>34</v>
      </c>
      <c r="B18" s="54"/>
      <c r="C18" s="54" t="s">
        <v>131</v>
      </c>
      <c r="D18" s="247">
        <f>D14</f>
        <v>17006885</v>
      </c>
      <c r="E18" s="247">
        <f>E14</f>
        <v>0</v>
      </c>
      <c r="F18" s="247">
        <f t="shared" ref="F18:P18" si="2">F14</f>
        <v>0</v>
      </c>
      <c r="G18" s="247">
        <f t="shared" si="2"/>
        <v>0</v>
      </c>
      <c r="H18" s="247">
        <f t="shared" si="2"/>
        <v>0</v>
      </c>
      <c r="I18" s="247">
        <f t="shared" si="2"/>
        <v>0</v>
      </c>
      <c r="J18" s="247">
        <f t="shared" si="2"/>
        <v>3559</v>
      </c>
      <c r="K18" s="247">
        <f t="shared" si="2"/>
        <v>10678</v>
      </c>
      <c r="L18" s="247">
        <f t="shared" si="2"/>
        <v>17797</v>
      </c>
      <c r="M18" s="247">
        <f t="shared" si="2"/>
        <v>24916</v>
      </c>
      <c r="N18" s="247">
        <f t="shared" si="2"/>
        <v>32035</v>
      </c>
      <c r="O18" s="247">
        <f t="shared" si="2"/>
        <v>39154</v>
      </c>
      <c r="P18" s="247">
        <f t="shared" si="2"/>
        <v>46273</v>
      </c>
      <c r="Q18" s="240">
        <f>AVERAGE(D18:P18)</f>
        <v>1321638.2307692308</v>
      </c>
      <c r="R18" s="108" t="s">
        <v>63</v>
      </c>
      <c r="S18" s="201"/>
      <c r="T18" s="202"/>
      <c r="V18" s="47"/>
    </row>
    <row r="19" spans="1:22" s="136" customFormat="1" ht="18" customHeight="1" x14ac:dyDescent="0.35"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spans="1:22" s="136" customFormat="1" ht="18" customHeight="1" x14ac:dyDescent="0.35">
      <c r="G20" s="138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</row>
    <row r="21" spans="1:22" s="136" customFormat="1" ht="18" customHeight="1" x14ac:dyDescent="0.35"/>
    <row r="22" spans="1:22" s="136" customFormat="1" ht="18" customHeight="1" x14ac:dyDescent="0.35"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40"/>
      <c r="R22" s="140"/>
    </row>
    <row r="23" spans="1:22" s="136" customFormat="1" ht="18" customHeight="1" x14ac:dyDescent="0.35"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/>
      <c r="R23" s="140"/>
    </row>
    <row r="24" spans="1:22" s="136" customFormat="1" ht="18" customHeight="1" x14ac:dyDescent="0.35">
      <c r="F24" s="138"/>
      <c r="I24" s="140"/>
      <c r="J24" s="140"/>
      <c r="K24" s="140"/>
      <c r="L24" s="140"/>
      <c r="M24" s="140"/>
      <c r="N24" s="140"/>
      <c r="O24" s="140"/>
      <c r="P24" s="140"/>
      <c r="Q24" s="140"/>
      <c r="R24" s="140"/>
    </row>
    <row r="25" spans="1:22" s="136" customFormat="1" ht="18" customHeight="1" x14ac:dyDescent="0.35">
      <c r="D25" s="198"/>
      <c r="E25" s="198"/>
      <c r="F25" s="198"/>
      <c r="G25" s="198"/>
      <c r="H25" s="198"/>
      <c r="I25" s="198"/>
      <c r="J25" s="198"/>
      <c r="K25" s="154"/>
      <c r="L25" s="198"/>
      <c r="M25" s="198"/>
      <c r="N25" s="198"/>
      <c r="O25" s="198"/>
      <c r="P25" s="198"/>
    </row>
    <row r="26" spans="1:22" s="136" customFormat="1" ht="18" customHeight="1" x14ac:dyDescent="0.35"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41"/>
      <c r="R26" s="141"/>
    </row>
    <row r="27" spans="1:22" s="136" customFormat="1" ht="18" customHeight="1" x14ac:dyDescent="0.35"/>
    <row r="28" spans="1:22" s="136" customFormat="1" ht="18" customHeight="1" x14ac:dyDescent="0.35"/>
    <row r="29" spans="1:22" s="136" customFormat="1" ht="18" customHeight="1" x14ac:dyDescent="0.35">
      <c r="F29" s="138"/>
      <c r="G29" s="138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1:22" s="13" customFormat="1" ht="13" x14ac:dyDescent="0.3">
      <c r="B30" s="142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</row>
    <row r="31" spans="1:22" s="13" customFormat="1" ht="13" x14ac:dyDescent="0.3">
      <c r="B31" s="143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22" s="13" customFormat="1" ht="13" x14ac:dyDescent="0.3">
      <c r="B32" s="143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</row>
    <row r="33" spans="2:17" s="13" customFormat="1" ht="13" x14ac:dyDescent="0.3">
      <c r="B33" s="143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</row>
    <row r="34" spans="2:17" ht="13" x14ac:dyDescent="0.3">
      <c r="B34" s="48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2:17" ht="13" x14ac:dyDescent="0.3">
      <c r="B35" s="48"/>
    </row>
    <row r="36" spans="2:17" ht="13" x14ac:dyDescent="0.3">
      <c r="B36" s="48"/>
    </row>
    <row r="37" spans="2:17" ht="13" x14ac:dyDescent="0.3">
      <c r="B37" s="48"/>
    </row>
    <row r="38" spans="2:17" ht="13" x14ac:dyDescent="0.3">
      <c r="B38" s="48"/>
    </row>
    <row r="39" spans="2:17" ht="13" x14ac:dyDescent="0.3">
      <c r="B39" s="48"/>
    </row>
    <row r="40" spans="2:17" ht="13" x14ac:dyDescent="0.3">
      <c r="B40" s="48"/>
    </row>
  </sheetData>
  <mergeCells count="4">
    <mergeCell ref="A1:P1"/>
    <mergeCell ref="A2:P2"/>
    <mergeCell ref="A3:P3"/>
    <mergeCell ref="A4:P4"/>
  </mergeCells>
  <pageMargins left="0.7" right="0.7" top="0.75" bottom="0.75" header="0.3" footer="0.3"/>
  <pageSetup paperSize="5" scale="48" orientation="landscape" r:id="rId1"/>
  <ignoredErrors>
    <ignoredError sqref="D18:G18 H18:O18 Q8 Q9 Q16 P18:Q18" unlockedFormula="1"/>
    <ignoredError sqref="D16:P16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D0A2-B589-4428-B000-6B79C4C69C0F}">
  <dimension ref="A1:T25"/>
  <sheetViews>
    <sheetView showGridLines="0" zoomScaleNormal="100" workbookViewId="0">
      <selection sqref="A1:E1"/>
    </sheetView>
  </sheetViews>
  <sheetFormatPr defaultColWidth="9.08984375" defaultRowHeight="14.5" x14ac:dyDescent="0.35"/>
  <cols>
    <col min="1" max="1" width="41.6328125" style="2" customWidth="1"/>
    <col min="2" max="2" width="33.90625" style="2" bestFit="1" customWidth="1"/>
    <col min="3" max="4" width="13.6328125" style="2" customWidth="1"/>
    <col min="5" max="5" width="2.6328125" style="2" customWidth="1"/>
    <col min="6" max="7" width="13.6328125" style="2" customWidth="1"/>
    <col min="8" max="8" width="10.36328125" style="2" bestFit="1" customWidth="1"/>
    <col min="9" max="9" width="16.6328125" style="2" customWidth="1"/>
    <col min="10" max="10" width="11.453125" style="2" customWidth="1"/>
    <col min="11" max="11" width="11.90625" style="2" customWidth="1"/>
    <col min="12" max="12" width="10.81640625" style="2" customWidth="1"/>
    <col min="13" max="13" width="8.6328125" style="2" bestFit="1" customWidth="1"/>
    <col min="14" max="18" width="9.08984375" style="2"/>
    <col min="19" max="19" width="61.453125" style="2" bestFit="1" customWidth="1"/>
    <col min="20" max="20" width="15" style="180" bestFit="1" customWidth="1"/>
    <col min="21" max="21" width="12" style="2" bestFit="1" customWidth="1"/>
    <col min="22" max="16384" width="9.08984375" style="2"/>
  </cols>
  <sheetData>
    <row r="1" spans="1:20" ht="15" customHeight="1" x14ac:dyDescent="0.35">
      <c r="A1" s="217" t="s">
        <v>26</v>
      </c>
      <c r="B1" s="217"/>
      <c r="C1" s="217"/>
      <c r="D1" s="217"/>
      <c r="E1" s="217"/>
      <c r="F1" s="217"/>
      <c r="G1" s="217"/>
      <c r="H1" s="217"/>
      <c r="I1" s="217"/>
      <c r="J1" s="217"/>
      <c r="K1" s="179"/>
    </row>
    <row r="2" spans="1:20" ht="15" customHeight="1" x14ac:dyDescent="0.35">
      <c r="A2" s="217" t="s">
        <v>52</v>
      </c>
      <c r="B2" s="217"/>
      <c r="C2" s="217"/>
      <c r="D2" s="217"/>
      <c r="E2" s="217"/>
      <c r="F2" s="217"/>
      <c r="G2" s="217"/>
      <c r="H2" s="217"/>
      <c r="I2" s="217"/>
      <c r="J2" s="217"/>
      <c r="K2" s="174" t="s">
        <v>163</v>
      </c>
    </row>
    <row r="3" spans="1:20" ht="15" customHeight="1" x14ac:dyDescent="0.35">
      <c r="A3" s="217" t="s">
        <v>154</v>
      </c>
      <c r="B3" s="217"/>
      <c r="C3" s="217"/>
      <c r="D3" s="217"/>
      <c r="E3" s="217"/>
      <c r="F3" s="217"/>
      <c r="G3" s="217"/>
      <c r="H3" s="217"/>
      <c r="I3" s="217"/>
      <c r="J3" s="217"/>
      <c r="K3" s="181"/>
    </row>
    <row r="4" spans="1:20" ht="15" customHeight="1" x14ac:dyDescent="0.35">
      <c r="A4" s="217" t="s">
        <v>156</v>
      </c>
      <c r="B4" s="217"/>
      <c r="C4" s="217"/>
      <c r="D4" s="217"/>
      <c r="E4" s="217"/>
      <c r="F4" s="217"/>
      <c r="G4" s="217"/>
      <c r="H4" s="217"/>
      <c r="I4" s="217"/>
      <c r="J4" s="217"/>
    </row>
    <row r="5" spans="1:20" ht="15" customHeight="1" x14ac:dyDescent="0.35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20" s="3" customFormat="1" ht="15" customHeight="1" x14ac:dyDescent="0.6">
      <c r="C6" s="92"/>
      <c r="D6" s="92"/>
      <c r="E6" s="92"/>
      <c r="F6" s="218" t="s">
        <v>121</v>
      </c>
      <c r="G6" s="218"/>
      <c r="I6" s="170" t="s">
        <v>122</v>
      </c>
      <c r="J6" s="92"/>
      <c r="T6" s="182"/>
    </row>
    <row r="7" spans="1:20" ht="15" customHeight="1" thickBot="1" x14ac:dyDescent="0.4">
      <c r="A7" s="183" t="s">
        <v>30</v>
      </c>
      <c r="B7" s="183" t="s">
        <v>14</v>
      </c>
      <c r="C7" s="95">
        <v>45657</v>
      </c>
      <c r="D7" s="95">
        <v>46022</v>
      </c>
      <c r="E7" s="95"/>
      <c r="F7" s="95">
        <v>45657</v>
      </c>
      <c r="G7" s="95">
        <v>46022</v>
      </c>
      <c r="H7" s="184" t="s">
        <v>18</v>
      </c>
      <c r="I7" s="185" t="s">
        <v>123</v>
      </c>
      <c r="J7" s="184" t="s">
        <v>25</v>
      </c>
    </row>
    <row r="8" spans="1:20" ht="12.9" customHeight="1" x14ac:dyDescent="0.35">
      <c r="A8" s="186"/>
      <c r="B8" s="186"/>
      <c r="C8" s="96"/>
      <c r="D8" s="96"/>
      <c r="E8" s="96"/>
      <c r="F8" s="96"/>
      <c r="G8" s="96"/>
      <c r="H8" s="187"/>
      <c r="I8" s="188"/>
      <c r="J8" s="187"/>
    </row>
    <row r="9" spans="1:20" x14ac:dyDescent="0.35">
      <c r="A9" s="178" t="s">
        <v>124</v>
      </c>
      <c r="B9" s="189" t="s">
        <v>53</v>
      </c>
      <c r="C9" s="175">
        <v>26715962</v>
      </c>
      <c r="D9" s="175">
        <v>16209629</v>
      </c>
      <c r="E9" s="158"/>
      <c r="F9" s="158"/>
      <c r="G9" s="158"/>
      <c r="H9" s="22"/>
      <c r="I9" s="22"/>
      <c r="J9" s="22"/>
      <c r="M9" s="180"/>
      <c r="N9" s="180"/>
      <c r="O9" s="180"/>
    </row>
    <row r="10" spans="1:20" x14ac:dyDescent="0.35">
      <c r="A10" s="190"/>
      <c r="B10" s="172"/>
      <c r="C10" s="175">
        <v>0</v>
      </c>
      <c r="D10" s="175">
        <v>0</v>
      </c>
      <c r="E10" s="160"/>
      <c r="F10" s="160"/>
      <c r="G10" s="160"/>
      <c r="H10" s="23"/>
      <c r="I10" s="23"/>
      <c r="J10" s="23"/>
      <c r="M10" s="180"/>
      <c r="N10" s="180"/>
      <c r="O10" s="180"/>
    </row>
    <row r="11" spans="1:20" x14ac:dyDescent="0.35">
      <c r="A11" s="178" t="s">
        <v>125</v>
      </c>
      <c r="B11" s="189" t="s">
        <v>56</v>
      </c>
      <c r="C11" s="175">
        <v>20272011</v>
      </c>
      <c r="D11" s="175">
        <v>12906171</v>
      </c>
      <c r="E11" s="158"/>
      <c r="F11" s="158"/>
      <c r="G11" s="158"/>
      <c r="H11" s="23"/>
      <c r="I11" s="23"/>
      <c r="J11" s="23"/>
      <c r="M11" s="180"/>
      <c r="N11" s="180"/>
      <c r="O11" s="180"/>
    </row>
    <row r="12" spans="1:20" ht="15" customHeight="1" x14ac:dyDescent="0.35">
      <c r="A12" s="178" t="s">
        <v>125</v>
      </c>
      <c r="B12" s="189" t="s">
        <v>59</v>
      </c>
      <c r="C12" s="175">
        <v>592796</v>
      </c>
      <c r="D12" s="175">
        <v>662826</v>
      </c>
      <c r="E12" s="158"/>
      <c r="F12" s="158"/>
      <c r="G12" s="158"/>
      <c r="H12" s="22"/>
      <c r="I12" s="22"/>
      <c r="J12" s="22"/>
      <c r="K12" s="3"/>
      <c r="M12" s="180"/>
      <c r="N12" s="180"/>
      <c r="O12" s="180"/>
    </row>
    <row r="13" spans="1:20" ht="15" customHeight="1" x14ac:dyDescent="0.35">
      <c r="A13" s="178" t="s">
        <v>125</v>
      </c>
      <c r="B13" s="189" t="s">
        <v>147</v>
      </c>
      <c r="C13" s="176">
        <v>23438</v>
      </c>
      <c r="D13" s="176">
        <v>0</v>
      </c>
      <c r="E13" s="158"/>
      <c r="F13" s="158"/>
      <c r="G13" s="158"/>
      <c r="H13" s="22"/>
      <c r="I13" s="22"/>
      <c r="J13" s="22"/>
      <c r="K13" s="3"/>
      <c r="M13" s="180"/>
      <c r="N13" s="180"/>
      <c r="O13" s="180"/>
    </row>
    <row r="14" spans="1:20" x14ac:dyDescent="0.35">
      <c r="A14" s="178" t="s">
        <v>148</v>
      </c>
      <c r="B14" s="189"/>
      <c r="C14" s="175">
        <f>SUM(C11:C13)</f>
        <v>20888245</v>
      </c>
      <c r="D14" s="175">
        <f>SUM(D11:D13)</f>
        <v>13568997</v>
      </c>
      <c r="E14" s="158"/>
      <c r="F14" s="158"/>
      <c r="G14" s="158"/>
      <c r="H14" s="22"/>
      <c r="I14" s="22"/>
      <c r="J14" s="22"/>
      <c r="K14" s="3"/>
      <c r="M14" s="180"/>
      <c r="N14" s="180"/>
      <c r="O14" s="180"/>
    </row>
    <row r="15" spans="1:20" x14ac:dyDescent="0.35">
      <c r="A15" s="186"/>
      <c r="B15" s="191"/>
      <c r="C15" s="175"/>
      <c r="D15" s="175"/>
      <c r="E15" s="159"/>
      <c r="F15" s="159"/>
      <c r="G15" s="159"/>
      <c r="H15" s="24"/>
      <c r="I15" s="24"/>
      <c r="J15" s="24"/>
      <c r="K15" s="3"/>
      <c r="M15" s="180"/>
      <c r="N15" s="180"/>
      <c r="O15" s="180"/>
    </row>
    <row r="16" spans="1:20" x14ac:dyDescent="0.35">
      <c r="A16" s="178" t="s">
        <v>125</v>
      </c>
      <c r="B16" s="189" t="s">
        <v>149</v>
      </c>
      <c r="C16" s="175">
        <v>962135</v>
      </c>
      <c r="D16" s="175">
        <v>138221</v>
      </c>
      <c r="E16" s="175"/>
      <c r="F16" s="175">
        <v>962135</v>
      </c>
      <c r="G16" s="175">
        <v>138221</v>
      </c>
      <c r="H16" s="24"/>
      <c r="I16" s="24"/>
      <c r="J16" s="24"/>
      <c r="K16" s="3"/>
      <c r="M16" s="180"/>
      <c r="N16" s="180"/>
      <c r="O16" s="180"/>
    </row>
    <row r="17" spans="1:15" x14ac:dyDescent="0.35">
      <c r="A17" s="178" t="s">
        <v>125</v>
      </c>
      <c r="B17" s="189" t="s">
        <v>150</v>
      </c>
      <c r="C17" s="175">
        <v>0</v>
      </c>
      <c r="D17" s="175">
        <v>0</v>
      </c>
      <c r="E17" s="175"/>
      <c r="F17" s="175">
        <v>0</v>
      </c>
      <c r="G17" s="175">
        <v>0</v>
      </c>
      <c r="H17" s="24"/>
      <c r="I17" s="24"/>
      <c r="J17" s="24"/>
      <c r="K17" s="3"/>
      <c r="M17" s="180"/>
      <c r="N17" s="180"/>
      <c r="O17" s="180"/>
    </row>
    <row r="18" spans="1:15" x14ac:dyDescent="0.35">
      <c r="A18" s="178" t="s">
        <v>125</v>
      </c>
      <c r="B18" s="189" t="s">
        <v>54</v>
      </c>
      <c r="C18" s="175">
        <v>1132050</v>
      </c>
      <c r="D18" s="175">
        <v>1275348</v>
      </c>
      <c r="E18" s="175"/>
      <c r="F18" s="175">
        <v>1132050</v>
      </c>
      <c r="G18" s="175">
        <v>1275348</v>
      </c>
      <c r="H18" s="22"/>
      <c r="I18" s="22"/>
      <c r="J18" s="22"/>
      <c r="K18" s="25"/>
      <c r="M18" s="180"/>
      <c r="N18" s="180"/>
      <c r="O18" s="180"/>
    </row>
    <row r="19" spans="1:15" x14ac:dyDescent="0.35">
      <c r="A19" s="178" t="s">
        <v>125</v>
      </c>
      <c r="B19" s="189" t="s">
        <v>55</v>
      </c>
      <c r="C19" s="175">
        <v>3733532</v>
      </c>
      <c r="D19" s="175">
        <v>1227063</v>
      </c>
      <c r="E19" s="175"/>
      <c r="F19" s="175">
        <v>2859235</v>
      </c>
      <c r="G19" s="175">
        <v>1227063</v>
      </c>
      <c r="H19" s="22"/>
      <c r="I19" s="22"/>
      <c r="J19" s="22"/>
      <c r="K19" s="3"/>
      <c r="M19" s="180"/>
      <c r="N19" s="180"/>
      <c r="O19" s="180"/>
    </row>
    <row r="20" spans="1:15" ht="26.5" thickBot="1" x14ac:dyDescent="0.4">
      <c r="A20" s="171" t="s">
        <v>126</v>
      </c>
      <c r="B20" s="189"/>
      <c r="C20" s="192">
        <f>SUM(C16:C19)</f>
        <v>5827717</v>
      </c>
      <c r="D20" s="192">
        <f>SUM(D16:D19)</f>
        <v>2640632</v>
      </c>
      <c r="E20" s="193"/>
      <c r="F20" s="192">
        <f>SUM(F16:F19)</f>
        <v>4953420</v>
      </c>
      <c r="G20" s="192">
        <f>SUM(G16:G19)</f>
        <v>2640632</v>
      </c>
      <c r="H20" s="249">
        <f>AVERAGE(G20,F20)</f>
        <v>3797026</v>
      </c>
      <c r="I20" s="209">
        <v>0.23843396526533928</v>
      </c>
      <c r="J20" s="250">
        <f>H20*I20</f>
        <v>905339.96539559017</v>
      </c>
      <c r="K20" s="194" t="s">
        <v>151</v>
      </c>
      <c r="L20" s="195"/>
      <c r="M20" s="89"/>
      <c r="N20" s="89"/>
      <c r="O20" s="82"/>
    </row>
    <row r="21" spans="1:15" ht="15" thickTop="1" x14ac:dyDescent="0.35">
      <c r="C21" s="82"/>
      <c r="D21" s="82"/>
      <c r="E21" s="82"/>
      <c r="F21" s="82"/>
      <c r="G21" s="82"/>
      <c r="H21" s="82"/>
      <c r="I21" s="82"/>
      <c r="J21" s="82"/>
      <c r="M21" s="26"/>
    </row>
    <row r="22" spans="1:15" x14ac:dyDescent="0.35">
      <c r="F22" s="216"/>
      <c r="G22" s="216"/>
    </row>
    <row r="23" spans="1:15" x14ac:dyDescent="0.35">
      <c r="C23" s="21"/>
    </row>
    <row r="25" spans="1:15" x14ac:dyDescent="0.35">
      <c r="A25" s="196"/>
    </row>
  </sheetData>
  <mergeCells count="6">
    <mergeCell ref="F22:G22"/>
    <mergeCell ref="A1:J1"/>
    <mergeCell ref="A2:J2"/>
    <mergeCell ref="A3:J3"/>
    <mergeCell ref="A4:J4"/>
    <mergeCell ref="F6:G6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45"/>
  <sheetViews>
    <sheetView showGridLines="0" zoomScaleNormal="100" workbookViewId="0">
      <selection sqref="A1:E1"/>
    </sheetView>
  </sheetViews>
  <sheetFormatPr defaultColWidth="9.36328125" defaultRowHeight="12.5" x14ac:dyDescent="0.25"/>
  <cols>
    <col min="1" max="1" width="30.36328125" style="13" bestFit="1" customWidth="1"/>
    <col min="2" max="2" width="12" style="13" bestFit="1" customWidth="1"/>
    <col min="3" max="3" width="9" style="4" customWidth="1"/>
    <col min="4" max="4" width="39" style="4" customWidth="1"/>
    <col min="5" max="5" width="14.08984375" style="37" bestFit="1" customWidth="1"/>
    <col min="6" max="6" width="12" style="37" bestFit="1" customWidth="1"/>
    <col min="7" max="7" width="13.54296875" style="37" customWidth="1"/>
    <col min="8" max="8" width="19.36328125" style="13" customWidth="1"/>
    <col min="9" max="9" width="11.6328125" style="13" customWidth="1"/>
    <col min="10" max="10" width="10.36328125" style="13" bestFit="1" customWidth="1"/>
    <col min="11" max="11" width="11.08984375" style="13" bestFit="1" customWidth="1"/>
    <col min="12" max="12" width="10.36328125" style="13" bestFit="1" customWidth="1"/>
    <col min="13" max="16384" width="9.36328125" style="13"/>
  </cols>
  <sheetData>
    <row r="1" spans="1:9" ht="15" customHeight="1" x14ac:dyDescent="0.3">
      <c r="A1" s="220" t="s">
        <v>26</v>
      </c>
      <c r="B1" s="220"/>
      <c r="C1" s="220"/>
      <c r="D1" s="220"/>
      <c r="E1" s="220"/>
      <c r="F1" s="220"/>
      <c r="G1" s="220"/>
    </row>
    <row r="2" spans="1:9" ht="15" customHeight="1" x14ac:dyDescent="0.3">
      <c r="A2" s="220" t="s">
        <v>32</v>
      </c>
      <c r="B2" s="220"/>
      <c r="C2" s="220"/>
      <c r="D2" s="220"/>
      <c r="E2" s="220"/>
      <c r="F2" s="220"/>
      <c r="G2" s="220"/>
      <c r="H2" s="174" t="s">
        <v>164</v>
      </c>
    </row>
    <row r="3" spans="1:9" ht="15" customHeight="1" x14ac:dyDescent="0.3">
      <c r="A3" s="219" t="s">
        <v>136</v>
      </c>
      <c r="B3" s="219"/>
      <c r="C3" s="219"/>
      <c r="D3" s="219"/>
      <c r="E3" s="219"/>
      <c r="F3" s="219"/>
      <c r="G3" s="219"/>
      <c r="H3" s="1"/>
    </row>
    <row r="4" spans="1:9" ht="15" customHeight="1" x14ac:dyDescent="0.3">
      <c r="A4" s="220" t="s">
        <v>155</v>
      </c>
      <c r="B4" s="220"/>
      <c r="C4" s="220"/>
      <c r="D4" s="220"/>
      <c r="E4" s="220"/>
      <c r="F4" s="220"/>
      <c r="G4" s="220"/>
    </row>
    <row r="5" spans="1:9" ht="15" customHeight="1" x14ac:dyDescent="0.3">
      <c r="A5" s="94"/>
      <c r="B5" s="94"/>
      <c r="C5" s="94"/>
      <c r="D5" s="94"/>
      <c r="E5" s="94"/>
      <c r="F5" s="94"/>
      <c r="G5" s="94"/>
    </row>
    <row r="6" spans="1:9" s="5" customFormat="1" ht="13.5" thickBot="1" x14ac:dyDescent="0.35">
      <c r="A6" s="61" t="s">
        <v>30</v>
      </c>
      <c r="B6" s="61" t="s">
        <v>27</v>
      </c>
      <c r="C6" s="61" t="s">
        <v>22</v>
      </c>
      <c r="D6" s="61" t="s">
        <v>14</v>
      </c>
      <c r="E6" s="95">
        <v>45657</v>
      </c>
      <c r="F6" s="27" t="s">
        <v>21</v>
      </c>
      <c r="G6" s="95">
        <v>46022</v>
      </c>
      <c r="H6" s="28" t="s">
        <v>18</v>
      </c>
    </row>
    <row r="7" spans="1:9" s="5" customFormat="1" ht="13.25" customHeight="1" x14ac:dyDescent="0.3">
      <c r="A7" s="58"/>
      <c r="B7" s="58"/>
      <c r="C7" s="62"/>
      <c r="D7" s="62"/>
      <c r="E7" s="29"/>
      <c r="F7" s="30"/>
      <c r="G7" s="31"/>
    </row>
    <row r="8" spans="1:9" s="5" customFormat="1" ht="13" x14ac:dyDescent="0.3">
      <c r="A8" s="63" t="s">
        <v>58</v>
      </c>
      <c r="B8" s="63"/>
      <c r="C8" s="64"/>
      <c r="D8" s="85" t="s">
        <v>39</v>
      </c>
      <c r="E8" s="75">
        <v>46753929</v>
      </c>
      <c r="F8" s="161">
        <v>32467704</v>
      </c>
      <c r="G8" s="75">
        <f>E8+F8</f>
        <v>79221633</v>
      </c>
      <c r="H8" s="81"/>
    </row>
    <row r="9" spans="1:9" s="5" customFormat="1" ht="13" x14ac:dyDescent="0.3">
      <c r="A9" s="58"/>
      <c r="B9" s="58"/>
      <c r="C9" s="62"/>
      <c r="D9" s="62"/>
      <c r="E9" s="29"/>
      <c r="F9" s="30"/>
      <c r="G9" s="31"/>
      <c r="I9" s="77"/>
    </row>
    <row r="10" spans="1:9" ht="13" x14ac:dyDescent="0.3">
      <c r="A10" s="54" t="s">
        <v>34</v>
      </c>
      <c r="B10" s="65" t="s">
        <v>36</v>
      </c>
      <c r="C10" s="66"/>
      <c r="D10" s="65" t="s">
        <v>115</v>
      </c>
      <c r="E10" s="76">
        <v>489291</v>
      </c>
      <c r="F10" s="76">
        <v>-489291</v>
      </c>
      <c r="G10" s="76">
        <f>E10+F10</f>
        <v>0</v>
      </c>
    </row>
    <row r="11" spans="1:9" ht="13" x14ac:dyDescent="0.3">
      <c r="A11" s="54"/>
      <c r="B11" s="65"/>
      <c r="C11" s="66"/>
      <c r="D11" s="68" t="s">
        <v>37</v>
      </c>
      <c r="E11" s="84">
        <f>E8-E10</f>
        <v>46264638</v>
      </c>
      <c r="F11" s="84">
        <f t="shared" ref="F11" si="0">F8-F10</f>
        <v>32956995</v>
      </c>
      <c r="G11" s="84">
        <f>G8-G10</f>
        <v>79221633</v>
      </c>
    </row>
    <row r="12" spans="1:9" s="5" customFormat="1" ht="13" x14ac:dyDescent="0.3">
      <c r="A12" s="58"/>
      <c r="B12" s="58"/>
      <c r="C12" s="62"/>
      <c r="D12" s="62"/>
      <c r="E12" s="29"/>
      <c r="F12" s="30"/>
      <c r="G12" s="31"/>
    </row>
    <row r="13" spans="1:9" s="5" customFormat="1" ht="13" x14ac:dyDescent="0.3">
      <c r="A13" s="54" t="s">
        <v>34</v>
      </c>
      <c r="B13" s="63" t="s">
        <v>28</v>
      </c>
      <c r="C13" s="67" t="s">
        <v>24</v>
      </c>
      <c r="D13" s="54" t="s">
        <v>40</v>
      </c>
      <c r="E13" s="33">
        <v>25778432</v>
      </c>
      <c r="F13" s="33">
        <v>28035836</v>
      </c>
      <c r="G13" s="32">
        <f t="shared" ref="G13:G18" si="1">E13+F13</f>
        <v>53814268</v>
      </c>
      <c r="H13" s="34"/>
    </row>
    <row r="14" spans="1:9" s="5" customFormat="1" ht="13" x14ac:dyDescent="0.3">
      <c r="A14" s="54" t="s">
        <v>34</v>
      </c>
      <c r="B14" s="63" t="s">
        <v>28</v>
      </c>
      <c r="C14" s="67" t="s">
        <v>23</v>
      </c>
      <c r="D14" s="54" t="s">
        <v>41</v>
      </c>
      <c r="E14" s="33">
        <v>15878229</v>
      </c>
      <c r="F14" s="33">
        <v>4541172</v>
      </c>
      <c r="G14" s="32">
        <f t="shared" si="1"/>
        <v>20419401</v>
      </c>
      <c r="H14" s="34"/>
    </row>
    <row r="15" spans="1:9" s="5" customFormat="1" ht="13" x14ac:dyDescent="0.3">
      <c r="A15" s="54" t="s">
        <v>34</v>
      </c>
      <c r="B15" s="63" t="s">
        <v>28</v>
      </c>
      <c r="C15" s="67" t="s">
        <v>152</v>
      </c>
      <c r="D15" s="54" t="s">
        <v>153</v>
      </c>
      <c r="E15" s="33">
        <v>2059683</v>
      </c>
      <c r="F15" s="33">
        <v>379987</v>
      </c>
      <c r="G15" s="32">
        <f t="shared" si="1"/>
        <v>2439670</v>
      </c>
      <c r="H15" s="34"/>
    </row>
    <row r="16" spans="1:9" s="5" customFormat="1" ht="13" x14ac:dyDescent="0.3">
      <c r="A16" s="54" t="s">
        <v>34</v>
      </c>
      <c r="B16" s="63" t="s">
        <v>28</v>
      </c>
      <c r="C16" s="67" t="s">
        <v>42</v>
      </c>
      <c r="D16" s="54" t="s">
        <v>44</v>
      </c>
      <c r="E16" s="33">
        <v>156013</v>
      </c>
      <c r="F16" s="175">
        <v>0</v>
      </c>
      <c r="G16" s="32">
        <f t="shared" si="1"/>
        <v>156013</v>
      </c>
      <c r="H16" s="34"/>
    </row>
    <row r="17" spans="1:14" s="5" customFormat="1" ht="13" x14ac:dyDescent="0.3">
      <c r="A17" s="54" t="s">
        <v>34</v>
      </c>
      <c r="B17" s="63" t="s">
        <v>28</v>
      </c>
      <c r="C17" s="67" t="s">
        <v>43</v>
      </c>
      <c r="D17" s="54" t="s">
        <v>45</v>
      </c>
      <c r="E17" s="33">
        <v>1099293</v>
      </c>
      <c r="F17" s="175">
        <v>0</v>
      </c>
      <c r="G17" s="32">
        <f t="shared" si="1"/>
        <v>1099293</v>
      </c>
      <c r="H17" s="34"/>
    </row>
    <row r="18" spans="1:14" s="5" customFormat="1" ht="13" x14ac:dyDescent="0.3">
      <c r="A18" s="54" t="s">
        <v>34</v>
      </c>
      <c r="B18" s="63" t="s">
        <v>28</v>
      </c>
      <c r="C18" s="67" t="s">
        <v>128</v>
      </c>
      <c r="D18" s="54" t="s">
        <v>127</v>
      </c>
      <c r="E18" s="33">
        <v>1292988</v>
      </c>
      <c r="F18" s="175">
        <v>0</v>
      </c>
      <c r="G18" s="32">
        <f t="shared" si="1"/>
        <v>1292988</v>
      </c>
      <c r="H18" s="34"/>
    </row>
    <row r="19" spans="1:14" s="5" customFormat="1" ht="15" customHeight="1" x14ac:dyDescent="0.3">
      <c r="A19" s="58"/>
      <c r="B19" s="58"/>
      <c r="C19" s="54"/>
      <c r="D19" s="54"/>
      <c r="E19" s="33"/>
      <c r="F19" s="33"/>
      <c r="G19" s="33"/>
      <c r="H19" s="34"/>
    </row>
    <row r="20" spans="1:14" s="35" customFormat="1" ht="26" thickBot="1" x14ac:dyDescent="0.35">
      <c r="A20" s="58" t="s">
        <v>137</v>
      </c>
      <c r="B20" s="68"/>
      <c r="C20" s="68"/>
      <c r="D20" s="167" t="s">
        <v>120</v>
      </c>
      <c r="E20" s="162">
        <f>SUM(E13:E19)</f>
        <v>46264638</v>
      </c>
      <c r="F20" s="162">
        <f t="shared" ref="F20" si="2">SUM(F13:F19)</f>
        <v>32956995</v>
      </c>
      <c r="G20" s="162">
        <f>SUM(G13:G19)</f>
        <v>79221633</v>
      </c>
      <c r="H20" s="163">
        <f>AVERAGE(E20,G20)</f>
        <v>62743135.5</v>
      </c>
      <c r="I20" s="107" t="s">
        <v>63</v>
      </c>
      <c r="J20" s="78"/>
      <c r="K20" s="203"/>
      <c r="L20" s="78"/>
      <c r="N20" s="78"/>
    </row>
    <row r="21" spans="1:14" s="5" customFormat="1" ht="13.5" thickTop="1" x14ac:dyDescent="0.3">
      <c r="E21" s="36"/>
      <c r="F21" s="36"/>
      <c r="G21" s="36"/>
      <c r="H21" s="34"/>
    </row>
    <row r="22" spans="1:14" x14ac:dyDescent="0.25">
      <c r="E22" s="79"/>
      <c r="F22" s="80"/>
      <c r="G22" s="33"/>
      <c r="H22" s="210"/>
    </row>
    <row r="23" spans="1:14" x14ac:dyDescent="0.25">
      <c r="E23" s="8"/>
      <c r="F23" s="47"/>
      <c r="G23" s="13"/>
      <c r="H23" s="126" t="s">
        <v>1</v>
      </c>
    </row>
    <row r="24" spans="1:14" x14ac:dyDescent="0.25">
      <c r="E24" s="8"/>
      <c r="F24" s="47"/>
      <c r="G24" s="4"/>
      <c r="H24" s="13" t="s">
        <v>1</v>
      </c>
    </row>
    <row r="25" spans="1:14" x14ac:dyDescent="0.25">
      <c r="E25" s="8"/>
      <c r="F25" s="47"/>
      <c r="G25" s="4"/>
    </row>
    <row r="26" spans="1:14" x14ac:dyDescent="0.25">
      <c r="E26" s="8"/>
      <c r="F26" s="47"/>
      <c r="G26" s="33"/>
    </row>
    <row r="27" spans="1:14" x14ac:dyDescent="0.25">
      <c r="E27" s="8"/>
      <c r="F27" s="47"/>
      <c r="G27" s="33"/>
    </row>
    <row r="28" spans="1:14" x14ac:dyDescent="0.25">
      <c r="E28" s="8"/>
      <c r="F28" s="80"/>
      <c r="G28" s="33"/>
    </row>
    <row r="29" spans="1:14" x14ac:dyDescent="0.25">
      <c r="E29" s="8"/>
      <c r="F29" s="33"/>
      <c r="G29" s="33"/>
    </row>
    <row r="30" spans="1:14" x14ac:dyDescent="0.25">
      <c r="E30" s="8"/>
    </row>
    <row r="31" spans="1:14" x14ac:dyDescent="0.25">
      <c r="E31" s="8"/>
    </row>
    <row r="32" spans="1:14" x14ac:dyDescent="0.25">
      <c r="E32" s="8"/>
    </row>
    <row r="33" spans="1:12" x14ac:dyDescent="0.25">
      <c r="E33" s="8"/>
    </row>
    <row r="34" spans="1:12" s="37" customFormat="1" x14ac:dyDescent="0.25">
      <c r="A34" s="13"/>
      <c r="B34" s="13"/>
      <c r="C34" s="13"/>
      <c r="D34" s="13"/>
      <c r="E34" s="8"/>
      <c r="H34" s="13"/>
      <c r="I34" s="13"/>
      <c r="J34" s="13"/>
      <c r="K34" s="13"/>
      <c r="L34" s="13"/>
    </row>
    <row r="35" spans="1:12" s="37" customFormat="1" x14ac:dyDescent="0.25">
      <c r="A35" s="13"/>
      <c r="B35" s="13"/>
      <c r="C35" s="13"/>
      <c r="D35" s="13"/>
      <c r="H35" s="13"/>
      <c r="I35" s="13"/>
      <c r="J35" s="13"/>
      <c r="K35" s="13"/>
      <c r="L35" s="13"/>
    </row>
    <row r="36" spans="1:12" s="37" customFormat="1" x14ac:dyDescent="0.25">
      <c r="A36" s="13"/>
      <c r="B36" s="13"/>
      <c r="C36" s="13"/>
      <c r="D36" s="13"/>
      <c r="H36" s="13"/>
      <c r="I36" s="13"/>
      <c r="J36" s="13"/>
      <c r="K36" s="13"/>
      <c r="L36" s="13"/>
    </row>
    <row r="37" spans="1:12" s="37" customFormat="1" x14ac:dyDescent="0.25">
      <c r="A37" s="13"/>
      <c r="B37" s="13"/>
      <c r="C37" s="13"/>
      <c r="D37" s="13"/>
      <c r="H37" s="13"/>
      <c r="I37" s="13"/>
      <c r="J37" s="13"/>
      <c r="K37" s="13"/>
      <c r="L37" s="13"/>
    </row>
    <row r="38" spans="1:12" s="37" customFormat="1" x14ac:dyDescent="0.25">
      <c r="A38" s="13"/>
      <c r="B38" s="13"/>
      <c r="C38" s="13"/>
      <c r="D38" s="13"/>
      <c r="H38" s="13"/>
      <c r="I38" s="13"/>
      <c r="J38" s="13"/>
      <c r="K38" s="13"/>
      <c r="L38" s="13"/>
    </row>
    <row r="39" spans="1:12" s="37" customFormat="1" x14ac:dyDescent="0.25">
      <c r="A39" s="13"/>
      <c r="B39" s="13"/>
      <c r="C39" s="13"/>
      <c r="D39" s="13"/>
      <c r="H39" s="13"/>
      <c r="I39" s="13"/>
      <c r="J39" s="13"/>
      <c r="K39" s="13"/>
      <c r="L39" s="13"/>
    </row>
    <row r="40" spans="1:12" s="37" customFormat="1" x14ac:dyDescent="0.25">
      <c r="A40" s="13"/>
      <c r="B40" s="13"/>
      <c r="C40" s="13"/>
      <c r="D40" s="13"/>
      <c r="H40" s="13"/>
      <c r="I40" s="13"/>
      <c r="J40" s="13"/>
      <c r="K40" s="13"/>
      <c r="L40" s="13"/>
    </row>
    <row r="41" spans="1:12" s="37" customFormat="1" x14ac:dyDescent="0.25">
      <c r="A41" s="13"/>
      <c r="B41" s="13"/>
      <c r="C41" s="13"/>
      <c r="D41" s="13"/>
      <c r="H41" s="13"/>
      <c r="I41" s="13"/>
      <c r="J41" s="13"/>
      <c r="K41" s="13"/>
      <c r="L41" s="13"/>
    </row>
    <row r="42" spans="1:12" s="37" customFormat="1" x14ac:dyDescent="0.25">
      <c r="A42" s="13"/>
      <c r="B42" s="13"/>
      <c r="C42" s="13"/>
      <c r="D42" s="13"/>
      <c r="H42" s="13"/>
      <c r="I42" s="13"/>
      <c r="J42" s="13"/>
      <c r="K42" s="13"/>
      <c r="L42" s="13"/>
    </row>
    <row r="43" spans="1:12" s="37" customFormat="1" x14ac:dyDescent="0.25">
      <c r="A43" s="13"/>
      <c r="B43" s="13"/>
      <c r="C43" s="13"/>
      <c r="D43" s="13"/>
      <c r="H43" s="13"/>
      <c r="I43" s="13"/>
      <c r="J43" s="13"/>
      <c r="K43" s="13"/>
      <c r="L43" s="13"/>
    </row>
    <row r="44" spans="1:12" s="37" customFormat="1" x14ac:dyDescent="0.25">
      <c r="A44" s="13"/>
      <c r="B44" s="13"/>
      <c r="C44" s="13"/>
      <c r="D44" s="13"/>
      <c r="H44" s="13"/>
      <c r="I44" s="13"/>
      <c r="J44" s="13"/>
      <c r="K44" s="13"/>
      <c r="L44" s="13"/>
    </row>
    <row r="45" spans="1:12" s="37" customFormat="1" x14ac:dyDescent="0.25">
      <c r="A45" s="13"/>
      <c r="B45" s="13"/>
      <c r="C45" s="13"/>
      <c r="D45" s="13"/>
      <c r="H45" s="13"/>
      <c r="I45" s="13"/>
      <c r="J45" s="13"/>
      <c r="K45" s="13"/>
      <c r="L45" s="13"/>
    </row>
    <row r="46" spans="1:12" s="37" customFormat="1" x14ac:dyDescent="0.25">
      <c r="A46" s="13"/>
      <c r="B46" s="13"/>
      <c r="C46" s="13"/>
      <c r="D46" s="13"/>
      <c r="H46" s="13"/>
      <c r="I46" s="13"/>
      <c r="J46" s="13"/>
      <c r="K46" s="13"/>
      <c r="L46" s="13"/>
    </row>
    <row r="47" spans="1:12" s="37" customFormat="1" x14ac:dyDescent="0.25">
      <c r="A47" s="13"/>
      <c r="B47" s="13"/>
      <c r="C47" s="13"/>
      <c r="D47" s="13"/>
      <c r="H47" s="13"/>
      <c r="I47" s="13"/>
      <c r="J47" s="13"/>
      <c r="K47" s="13"/>
      <c r="L47" s="13"/>
    </row>
    <row r="48" spans="1:12" s="37" customFormat="1" x14ac:dyDescent="0.25">
      <c r="A48" s="13"/>
      <c r="B48" s="13"/>
      <c r="C48" s="13"/>
      <c r="D48" s="13"/>
      <c r="H48" s="13"/>
      <c r="I48" s="13"/>
      <c r="J48" s="13"/>
      <c r="K48" s="13"/>
      <c r="L48" s="13"/>
    </row>
    <row r="49" spans="1:12" s="37" customFormat="1" x14ac:dyDescent="0.25">
      <c r="A49" s="13"/>
      <c r="B49" s="13"/>
      <c r="C49" s="13"/>
      <c r="D49" s="13"/>
      <c r="H49" s="13"/>
      <c r="I49" s="13"/>
      <c r="J49" s="13"/>
      <c r="K49" s="13"/>
      <c r="L49" s="13"/>
    </row>
    <row r="50" spans="1:12" s="37" customFormat="1" x14ac:dyDescent="0.25">
      <c r="A50" s="13"/>
      <c r="B50" s="13"/>
      <c r="C50" s="13"/>
      <c r="D50" s="13"/>
      <c r="H50" s="13"/>
      <c r="I50" s="13"/>
      <c r="J50" s="13"/>
      <c r="K50" s="13"/>
      <c r="L50" s="13"/>
    </row>
    <row r="51" spans="1:12" s="37" customFormat="1" x14ac:dyDescent="0.25">
      <c r="A51" s="13"/>
      <c r="B51" s="13"/>
      <c r="C51" s="13"/>
      <c r="D51" s="13"/>
      <c r="H51" s="13"/>
      <c r="I51" s="13"/>
      <c r="J51" s="13"/>
      <c r="K51" s="13"/>
      <c r="L51" s="13"/>
    </row>
    <row r="52" spans="1:12" s="37" customFormat="1" x14ac:dyDescent="0.25">
      <c r="A52" s="13"/>
      <c r="B52" s="13"/>
      <c r="C52" s="13"/>
      <c r="D52" s="13"/>
      <c r="H52" s="13"/>
      <c r="I52" s="13"/>
      <c r="J52" s="13"/>
      <c r="K52" s="13"/>
      <c r="L52" s="13"/>
    </row>
    <row r="53" spans="1:12" s="37" customFormat="1" x14ac:dyDescent="0.25">
      <c r="A53" s="13"/>
      <c r="B53" s="13"/>
      <c r="C53" s="13"/>
      <c r="D53" s="13"/>
      <c r="H53" s="13"/>
      <c r="I53" s="13"/>
      <c r="J53" s="13"/>
      <c r="K53" s="13"/>
      <c r="L53" s="13"/>
    </row>
    <row r="54" spans="1:12" s="37" customFormat="1" x14ac:dyDescent="0.25">
      <c r="A54" s="13"/>
      <c r="B54" s="13"/>
      <c r="C54" s="13"/>
      <c r="D54" s="13"/>
      <c r="H54" s="13"/>
      <c r="I54" s="13"/>
      <c r="J54" s="13"/>
      <c r="K54" s="13"/>
      <c r="L54" s="13"/>
    </row>
    <row r="55" spans="1:12" s="37" customFormat="1" x14ac:dyDescent="0.25">
      <c r="A55" s="13"/>
      <c r="B55" s="13"/>
      <c r="C55" s="13"/>
      <c r="D55" s="13"/>
      <c r="H55" s="13"/>
      <c r="I55" s="13"/>
      <c r="J55" s="13"/>
      <c r="K55" s="13"/>
      <c r="L55" s="13"/>
    </row>
    <row r="56" spans="1:12" s="37" customFormat="1" x14ac:dyDescent="0.25">
      <c r="A56" s="13"/>
      <c r="B56" s="13"/>
      <c r="C56" s="13"/>
      <c r="D56" s="13"/>
      <c r="H56" s="13"/>
      <c r="I56" s="13"/>
      <c r="J56" s="13"/>
      <c r="K56" s="13"/>
      <c r="L56" s="13"/>
    </row>
    <row r="57" spans="1:12" s="37" customFormat="1" x14ac:dyDescent="0.25">
      <c r="A57" s="13"/>
      <c r="B57" s="13"/>
      <c r="C57" s="13"/>
      <c r="D57" s="13"/>
      <c r="H57" s="13"/>
      <c r="I57" s="13"/>
      <c r="J57" s="13"/>
      <c r="K57" s="13"/>
      <c r="L57" s="13"/>
    </row>
    <row r="58" spans="1:12" s="37" customFormat="1" x14ac:dyDescent="0.25">
      <c r="A58" s="13"/>
      <c r="B58" s="13"/>
      <c r="C58" s="13"/>
      <c r="D58" s="13"/>
      <c r="H58" s="13"/>
      <c r="I58" s="13"/>
      <c r="J58" s="13"/>
      <c r="K58" s="13"/>
      <c r="L58" s="13"/>
    </row>
    <row r="59" spans="1:12" s="37" customFormat="1" x14ac:dyDescent="0.25">
      <c r="A59" s="13"/>
      <c r="B59" s="13"/>
      <c r="C59" s="13"/>
      <c r="D59" s="13"/>
      <c r="H59" s="13"/>
      <c r="I59" s="13"/>
      <c r="J59" s="13"/>
      <c r="K59" s="13"/>
      <c r="L59" s="13"/>
    </row>
    <row r="60" spans="1:12" s="37" customFormat="1" x14ac:dyDescent="0.25">
      <c r="A60" s="13"/>
      <c r="B60" s="13"/>
      <c r="C60" s="13"/>
      <c r="D60" s="13"/>
      <c r="H60" s="13"/>
      <c r="I60" s="13"/>
      <c r="J60" s="13"/>
      <c r="K60" s="13"/>
      <c r="L60" s="13"/>
    </row>
    <row r="61" spans="1:12" s="37" customFormat="1" x14ac:dyDescent="0.25">
      <c r="A61" s="13"/>
      <c r="B61" s="13"/>
      <c r="C61" s="13"/>
      <c r="D61" s="13"/>
      <c r="H61" s="13"/>
      <c r="I61" s="13"/>
      <c r="J61" s="13"/>
      <c r="K61" s="13"/>
      <c r="L61" s="13"/>
    </row>
    <row r="62" spans="1:12" s="37" customFormat="1" x14ac:dyDescent="0.25">
      <c r="A62" s="13"/>
      <c r="B62" s="13"/>
      <c r="C62" s="13"/>
      <c r="D62" s="13"/>
      <c r="H62" s="13"/>
      <c r="I62" s="13"/>
      <c r="J62" s="13"/>
      <c r="K62" s="13"/>
      <c r="L62" s="13"/>
    </row>
    <row r="63" spans="1:12" s="37" customFormat="1" x14ac:dyDescent="0.25">
      <c r="A63" s="13"/>
      <c r="B63" s="13"/>
      <c r="C63" s="13"/>
      <c r="D63" s="13"/>
      <c r="H63" s="13"/>
      <c r="I63" s="13"/>
      <c r="J63" s="13"/>
      <c r="K63" s="13"/>
      <c r="L63" s="13"/>
    </row>
    <row r="64" spans="1:12" s="37" customFormat="1" x14ac:dyDescent="0.25">
      <c r="A64" s="13"/>
      <c r="B64" s="13"/>
      <c r="C64" s="13"/>
      <c r="D64" s="13"/>
      <c r="H64" s="13"/>
      <c r="I64" s="13"/>
      <c r="J64" s="13"/>
      <c r="K64" s="13"/>
      <c r="L64" s="13"/>
    </row>
    <row r="65" spans="1:12" s="37" customFormat="1" x14ac:dyDescent="0.25">
      <c r="A65" s="13"/>
      <c r="B65" s="13"/>
      <c r="C65" s="13"/>
      <c r="D65" s="13"/>
      <c r="H65" s="13"/>
      <c r="I65" s="13"/>
      <c r="J65" s="13"/>
      <c r="K65" s="13"/>
      <c r="L65" s="13"/>
    </row>
    <row r="66" spans="1:12" s="37" customFormat="1" x14ac:dyDescent="0.25">
      <c r="A66" s="13"/>
      <c r="B66" s="13"/>
      <c r="C66" s="13"/>
      <c r="D66" s="13"/>
      <c r="H66" s="13"/>
      <c r="I66" s="13"/>
      <c r="J66" s="13"/>
      <c r="K66" s="13"/>
      <c r="L66" s="13"/>
    </row>
    <row r="67" spans="1:12" s="37" customFormat="1" x14ac:dyDescent="0.25">
      <c r="A67" s="13"/>
      <c r="B67" s="13"/>
      <c r="C67" s="13"/>
      <c r="D67" s="13"/>
      <c r="H67" s="13"/>
      <c r="I67" s="13"/>
      <c r="J67" s="13"/>
      <c r="K67" s="13"/>
      <c r="L67" s="13"/>
    </row>
    <row r="68" spans="1:12" s="37" customFormat="1" x14ac:dyDescent="0.25">
      <c r="A68" s="13"/>
      <c r="B68" s="13"/>
      <c r="C68" s="13"/>
      <c r="D68" s="13"/>
      <c r="H68" s="13"/>
      <c r="I68" s="13"/>
      <c r="J68" s="13"/>
      <c r="K68" s="13"/>
      <c r="L68" s="13"/>
    </row>
    <row r="69" spans="1:12" s="37" customFormat="1" x14ac:dyDescent="0.25">
      <c r="A69" s="13"/>
      <c r="B69" s="13"/>
      <c r="C69" s="13"/>
      <c r="D69" s="13"/>
      <c r="H69" s="13"/>
      <c r="I69" s="13"/>
      <c r="J69" s="13"/>
      <c r="K69" s="13"/>
      <c r="L69" s="13"/>
    </row>
    <row r="70" spans="1:12" s="37" customFormat="1" x14ac:dyDescent="0.25">
      <c r="A70" s="13"/>
      <c r="B70" s="13"/>
      <c r="C70" s="13"/>
      <c r="D70" s="13"/>
      <c r="H70" s="13"/>
      <c r="I70" s="13"/>
      <c r="J70" s="13"/>
      <c r="K70" s="13"/>
      <c r="L70" s="13"/>
    </row>
    <row r="71" spans="1:12" s="37" customFormat="1" x14ac:dyDescent="0.25">
      <c r="A71" s="13"/>
      <c r="B71" s="13"/>
      <c r="C71" s="13"/>
      <c r="D71" s="13"/>
      <c r="H71" s="13"/>
      <c r="I71" s="13"/>
      <c r="J71" s="13"/>
      <c r="K71" s="13"/>
      <c r="L71" s="13"/>
    </row>
    <row r="72" spans="1:12" s="37" customFormat="1" x14ac:dyDescent="0.25">
      <c r="A72" s="13"/>
      <c r="B72" s="13"/>
      <c r="C72" s="13"/>
      <c r="D72" s="13"/>
      <c r="H72" s="13"/>
      <c r="I72" s="13"/>
      <c r="J72" s="13"/>
      <c r="K72" s="13"/>
      <c r="L72" s="13"/>
    </row>
    <row r="73" spans="1:12" s="37" customFormat="1" x14ac:dyDescent="0.25">
      <c r="A73" s="13"/>
      <c r="B73" s="13"/>
      <c r="C73" s="13"/>
      <c r="D73" s="13"/>
      <c r="H73" s="13"/>
      <c r="I73" s="13"/>
      <c r="J73" s="13"/>
      <c r="K73" s="13"/>
      <c r="L73" s="13"/>
    </row>
    <row r="74" spans="1:12" s="37" customFormat="1" x14ac:dyDescent="0.25">
      <c r="A74" s="13"/>
      <c r="B74" s="13"/>
      <c r="C74" s="13"/>
      <c r="D74" s="13"/>
      <c r="H74" s="13"/>
      <c r="I74" s="13"/>
      <c r="J74" s="13"/>
      <c r="K74" s="13"/>
      <c r="L74" s="13"/>
    </row>
    <row r="75" spans="1:12" s="37" customFormat="1" x14ac:dyDescent="0.25">
      <c r="A75" s="13"/>
      <c r="B75" s="13"/>
      <c r="C75" s="13"/>
      <c r="D75" s="13"/>
      <c r="H75" s="13"/>
      <c r="I75" s="13"/>
      <c r="J75" s="13"/>
      <c r="K75" s="13"/>
      <c r="L75" s="13"/>
    </row>
    <row r="76" spans="1:12" s="37" customFormat="1" x14ac:dyDescent="0.25">
      <c r="A76" s="13"/>
      <c r="B76" s="13"/>
      <c r="C76" s="13"/>
      <c r="D76" s="13"/>
      <c r="H76" s="13"/>
      <c r="I76" s="13"/>
      <c r="J76" s="13"/>
      <c r="K76" s="13"/>
      <c r="L76" s="13"/>
    </row>
    <row r="77" spans="1:12" s="37" customFormat="1" x14ac:dyDescent="0.25">
      <c r="A77" s="13"/>
      <c r="B77" s="13"/>
      <c r="C77" s="13"/>
      <c r="D77" s="13"/>
      <c r="H77" s="13"/>
      <c r="I77" s="13"/>
      <c r="J77" s="13"/>
      <c r="K77" s="13"/>
      <c r="L77" s="13"/>
    </row>
    <row r="78" spans="1:12" s="37" customFormat="1" x14ac:dyDescent="0.25">
      <c r="A78" s="13"/>
      <c r="B78" s="13"/>
      <c r="C78" s="13"/>
      <c r="D78" s="13"/>
      <c r="H78" s="13"/>
      <c r="I78" s="13"/>
      <c r="J78" s="13"/>
      <c r="K78" s="13"/>
      <c r="L78" s="13"/>
    </row>
    <row r="79" spans="1:12" s="37" customFormat="1" x14ac:dyDescent="0.25">
      <c r="A79" s="13"/>
      <c r="B79" s="13"/>
      <c r="C79" s="13"/>
      <c r="D79" s="13"/>
      <c r="H79" s="13"/>
      <c r="I79" s="13"/>
      <c r="J79" s="13"/>
      <c r="K79" s="13"/>
      <c r="L79" s="13"/>
    </row>
    <row r="80" spans="1:12" s="37" customFormat="1" x14ac:dyDescent="0.25">
      <c r="A80" s="13"/>
      <c r="B80" s="13"/>
      <c r="C80" s="13"/>
      <c r="D80" s="13"/>
      <c r="H80" s="13"/>
      <c r="I80" s="13"/>
      <c r="J80" s="13"/>
      <c r="K80" s="13"/>
      <c r="L80" s="13"/>
    </row>
    <row r="81" spans="1:12" s="37" customFormat="1" x14ac:dyDescent="0.25">
      <c r="A81" s="13"/>
      <c r="B81" s="13"/>
      <c r="C81" s="13"/>
      <c r="D81" s="13"/>
      <c r="H81" s="13"/>
      <c r="I81" s="13"/>
      <c r="J81" s="13"/>
      <c r="K81" s="13"/>
      <c r="L81" s="13"/>
    </row>
    <row r="82" spans="1:12" s="37" customFormat="1" x14ac:dyDescent="0.25">
      <c r="A82" s="13"/>
      <c r="B82" s="13"/>
      <c r="C82" s="13"/>
      <c r="D82" s="13"/>
      <c r="H82" s="13"/>
      <c r="I82" s="13"/>
      <c r="J82" s="13"/>
      <c r="K82" s="13"/>
      <c r="L82" s="13"/>
    </row>
    <row r="83" spans="1:12" s="37" customFormat="1" x14ac:dyDescent="0.25">
      <c r="A83" s="13"/>
      <c r="B83" s="13"/>
      <c r="C83" s="13"/>
      <c r="D83" s="13"/>
      <c r="H83" s="13"/>
      <c r="I83" s="13"/>
      <c r="J83" s="13"/>
      <c r="K83" s="13"/>
      <c r="L83" s="13"/>
    </row>
    <row r="84" spans="1:12" s="37" customFormat="1" x14ac:dyDescent="0.25">
      <c r="A84" s="13"/>
      <c r="B84" s="13"/>
      <c r="C84" s="13"/>
      <c r="D84" s="13"/>
      <c r="H84" s="13"/>
      <c r="I84" s="13"/>
      <c r="J84" s="13"/>
      <c r="K84" s="13"/>
      <c r="L84" s="13"/>
    </row>
    <row r="85" spans="1:12" s="37" customFormat="1" x14ac:dyDescent="0.25">
      <c r="A85" s="13"/>
      <c r="B85" s="13"/>
      <c r="C85" s="13"/>
      <c r="D85" s="13"/>
      <c r="H85" s="13"/>
      <c r="I85" s="13"/>
      <c r="J85" s="13"/>
      <c r="K85" s="13"/>
      <c r="L85" s="13"/>
    </row>
    <row r="86" spans="1:12" s="37" customFormat="1" x14ac:dyDescent="0.25">
      <c r="A86" s="13"/>
      <c r="B86" s="13"/>
      <c r="C86" s="13"/>
      <c r="D86" s="13"/>
      <c r="H86" s="13"/>
      <c r="I86" s="13"/>
      <c r="J86" s="13"/>
      <c r="K86" s="13"/>
      <c r="L86" s="13"/>
    </row>
    <row r="87" spans="1:12" s="37" customFormat="1" x14ac:dyDescent="0.25">
      <c r="A87" s="13"/>
      <c r="B87" s="13"/>
      <c r="C87" s="13"/>
      <c r="D87" s="13"/>
      <c r="H87" s="13"/>
      <c r="I87" s="13"/>
      <c r="J87" s="13"/>
      <c r="K87" s="13"/>
      <c r="L87" s="13"/>
    </row>
    <row r="88" spans="1:12" s="37" customFormat="1" x14ac:dyDescent="0.25">
      <c r="A88" s="13"/>
      <c r="B88" s="13"/>
      <c r="C88" s="13"/>
      <c r="D88" s="13"/>
      <c r="H88" s="13"/>
      <c r="I88" s="13"/>
      <c r="J88" s="13"/>
      <c r="K88" s="13"/>
      <c r="L88" s="13"/>
    </row>
    <row r="89" spans="1:12" s="37" customFormat="1" x14ac:dyDescent="0.25">
      <c r="A89" s="13"/>
      <c r="B89" s="13"/>
      <c r="C89" s="13"/>
      <c r="D89" s="13"/>
      <c r="H89" s="13"/>
      <c r="I89" s="13"/>
      <c r="J89" s="13"/>
      <c r="K89" s="13"/>
      <c r="L89" s="13"/>
    </row>
    <row r="90" spans="1:12" s="37" customFormat="1" x14ac:dyDescent="0.25">
      <c r="A90" s="13"/>
      <c r="B90" s="13"/>
      <c r="C90" s="13"/>
      <c r="D90" s="13"/>
      <c r="H90" s="13"/>
      <c r="I90" s="13"/>
      <c r="J90" s="13"/>
      <c r="K90" s="13"/>
      <c r="L90" s="13"/>
    </row>
    <row r="91" spans="1:12" s="37" customFormat="1" x14ac:dyDescent="0.25">
      <c r="A91" s="13"/>
      <c r="B91" s="13"/>
      <c r="C91" s="13"/>
      <c r="D91" s="13"/>
      <c r="H91" s="13"/>
      <c r="I91" s="13"/>
      <c r="J91" s="13"/>
      <c r="K91" s="13"/>
      <c r="L91" s="13"/>
    </row>
    <row r="92" spans="1:12" s="37" customFormat="1" x14ac:dyDescent="0.25">
      <c r="A92" s="13"/>
      <c r="B92" s="13"/>
      <c r="C92" s="13"/>
      <c r="D92" s="13"/>
      <c r="H92" s="13"/>
      <c r="I92" s="13"/>
      <c r="J92" s="13"/>
      <c r="K92" s="13"/>
      <c r="L92" s="13"/>
    </row>
    <row r="93" spans="1:12" s="37" customFormat="1" x14ac:dyDescent="0.25">
      <c r="A93" s="13"/>
      <c r="B93" s="13"/>
      <c r="C93" s="13"/>
      <c r="D93" s="13"/>
      <c r="H93" s="13"/>
      <c r="I93" s="13"/>
      <c r="J93" s="13"/>
      <c r="K93" s="13"/>
      <c r="L93" s="13"/>
    </row>
    <row r="94" spans="1:12" s="37" customFormat="1" x14ac:dyDescent="0.25">
      <c r="A94" s="13"/>
      <c r="B94" s="13"/>
      <c r="C94" s="13"/>
      <c r="D94" s="13"/>
      <c r="H94" s="13"/>
      <c r="I94" s="13"/>
      <c r="J94" s="13"/>
      <c r="K94" s="13"/>
      <c r="L94" s="13"/>
    </row>
    <row r="95" spans="1:12" s="37" customFormat="1" x14ac:dyDescent="0.25">
      <c r="A95" s="13"/>
      <c r="B95" s="13"/>
      <c r="C95" s="13"/>
      <c r="D95" s="13"/>
      <c r="H95" s="13"/>
      <c r="I95" s="13"/>
      <c r="J95" s="13"/>
      <c r="K95" s="13"/>
      <c r="L95" s="13"/>
    </row>
    <row r="96" spans="1:12" s="37" customFormat="1" x14ac:dyDescent="0.25">
      <c r="A96" s="13"/>
      <c r="B96" s="13"/>
      <c r="C96" s="13"/>
      <c r="D96" s="13"/>
      <c r="H96" s="13"/>
      <c r="I96" s="13"/>
      <c r="J96" s="13"/>
      <c r="K96" s="13"/>
      <c r="L96" s="13"/>
    </row>
    <row r="97" spans="1:12" s="37" customFormat="1" x14ac:dyDescent="0.25">
      <c r="A97" s="13"/>
      <c r="B97" s="13"/>
      <c r="C97" s="13"/>
      <c r="D97" s="13"/>
      <c r="H97" s="13"/>
      <c r="I97" s="13"/>
      <c r="J97" s="13"/>
      <c r="K97" s="13"/>
      <c r="L97" s="13"/>
    </row>
    <row r="114" spans="1:12" s="37" customFormat="1" x14ac:dyDescent="0.25">
      <c r="A114" s="13"/>
      <c r="B114" s="13"/>
      <c r="C114" s="13"/>
      <c r="D114" s="13"/>
      <c r="H114" s="13"/>
      <c r="I114" s="13"/>
      <c r="J114" s="13"/>
      <c r="K114" s="13"/>
      <c r="L114" s="13"/>
    </row>
    <row r="115" spans="1:12" s="37" customFormat="1" x14ac:dyDescent="0.25">
      <c r="A115" s="13"/>
      <c r="B115" s="13"/>
      <c r="C115" s="13"/>
      <c r="D115" s="13"/>
      <c r="H115" s="13"/>
      <c r="I115" s="13"/>
      <c r="J115" s="13"/>
      <c r="K115" s="13"/>
      <c r="L115" s="13"/>
    </row>
    <row r="116" spans="1:12" s="37" customFormat="1" x14ac:dyDescent="0.25">
      <c r="A116" s="13"/>
      <c r="B116" s="13"/>
      <c r="C116" s="13"/>
      <c r="D116" s="13"/>
      <c r="H116" s="13"/>
      <c r="I116" s="13"/>
      <c r="J116" s="13"/>
      <c r="K116" s="13"/>
      <c r="L116" s="13"/>
    </row>
    <row r="117" spans="1:12" s="37" customFormat="1" x14ac:dyDescent="0.25">
      <c r="A117" s="13"/>
      <c r="B117" s="13"/>
      <c r="C117" s="13"/>
      <c r="D117" s="13"/>
      <c r="H117" s="13"/>
      <c r="I117" s="13"/>
      <c r="J117" s="13"/>
      <c r="K117" s="13"/>
      <c r="L117" s="13"/>
    </row>
    <row r="118" spans="1:12" s="37" customFormat="1" x14ac:dyDescent="0.25">
      <c r="A118" s="13"/>
      <c r="B118" s="13"/>
      <c r="C118" s="13"/>
      <c r="D118" s="13"/>
      <c r="H118" s="13"/>
      <c r="I118" s="13"/>
      <c r="J118" s="13"/>
      <c r="K118" s="13"/>
      <c r="L118" s="13"/>
    </row>
    <row r="119" spans="1:12" s="37" customFormat="1" x14ac:dyDescent="0.25">
      <c r="A119" s="13"/>
      <c r="B119" s="13"/>
      <c r="C119" s="13"/>
      <c r="D119" s="13"/>
      <c r="H119" s="13"/>
      <c r="I119" s="13"/>
      <c r="J119" s="13"/>
      <c r="K119" s="13"/>
      <c r="L119" s="13"/>
    </row>
    <row r="120" spans="1:12" s="37" customFormat="1" x14ac:dyDescent="0.25">
      <c r="A120" s="13"/>
      <c r="B120" s="13"/>
      <c r="C120" s="13"/>
      <c r="D120" s="13"/>
      <c r="H120" s="13"/>
      <c r="I120" s="13"/>
      <c r="J120" s="13"/>
      <c r="K120" s="13"/>
      <c r="L120" s="13"/>
    </row>
    <row r="121" spans="1:12" s="37" customFormat="1" x14ac:dyDescent="0.25">
      <c r="A121" s="13"/>
      <c r="B121" s="13"/>
      <c r="C121" s="13"/>
      <c r="D121" s="13"/>
      <c r="H121" s="13"/>
      <c r="I121" s="13"/>
      <c r="J121" s="13"/>
      <c r="K121" s="13"/>
      <c r="L121" s="13"/>
    </row>
    <row r="122" spans="1:12" s="37" customFormat="1" x14ac:dyDescent="0.25">
      <c r="A122" s="13"/>
      <c r="B122" s="13"/>
      <c r="C122" s="13"/>
      <c r="D122" s="13"/>
      <c r="H122" s="13"/>
      <c r="I122" s="13"/>
      <c r="J122" s="13"/>
      <c r="K122" s="13"/>
      <c r="L122" s="13"/>
    </row>
    <row r="123" spans="1:12" s="37" customFormat="1" x14ac:dyDescent="0.25">
      <c r="A123" s="13"/>
      <c r="B123" s="13"/>
      <c r="C123" s="13"/>
      <c r="D123" s="13"/>
      <c r="H123" s="13"/>
      <c r="I123" s="13"/>
      <c r="J123" s="13"/>
      <c r="K123" s="13"/>
      <c r="L123" s="13"/>
    </row>
    <row r="124" spans="1:12" s="37" customFormat="1" x14ac:dyDescent="0.25">
      <c r="A124" s="13"/>
      <c r="B124" s="13"/>
      <c r="C124" s="13"/>
      <c r="D124" s="13"/>
      <c r="H124" s="13"/>
      <c r="I124" s="13"/>
      <c r="J124" s="13"/>
      <c r="K124" s="13"/>
      <c r="L124" s="13"/>
    </row>
    <row r="125" spans="1:12" s="37" customFormat="1" x14ac:dyDescent="0.25">
      <c r="A125" s="13"/>
      <c r="B125" s="13"/>
      <c r="C125" s="13"/>
      <c r="D125" s="13"/>
      <c r="H125" s="13"/>
      <c r="I125" s="13"/>
      <c r="J125" s="13"/>
      <c r="K125" s="13"/>
      <c r="L125" s="13"/>
    </row>
    <row r="126" spans="1:12" s="37" customFormat="1" x14ac:dyDescent="0.25">
      <c r="A126" s="13"/>
      <c r="B126" s="13"/>
      <c r="C126" s="13"/>
      <c r="D126" s="13"/>
      <c r="H126" s="13"/>
      <c r="I126" s="13"/>
      <c r="J126" s="13"/>
      <c r="K126" s="13"/>
      <c r="L126" s="13"/>
    </row>
    <row r="127" spans="1:12" s="37" customFormat="1" x14ac:dyDescent="0.25">
      <c r="A127" s="13"/>
      <c r="B127" s="13"/>
      <c r="C127" s="13"/>
      <c r="D127" s="13"/>
      <c r="H127" s="13"/>
      <c r="I127" s="13"/>
      <c r="J127" s="13"/>
      <c r="K127" s="13"/>
      <c r="L127" s="13"/>
    </row>
    <row r="128" spans="1:12" s="37" customFormat="1" x14ac:dyDescent="0.25">
      <c r="A128" s="13"/>
      <c r="B128" s="13"/>
      <c r="C128" s="13"/>
      <c r="D128" s="13"/>
      <c r="H128" s="13"/>
      <c r="I128" s="13"/>
      <c r="J128" s="13"/>
      <c r="K128" s="13"/>
      <c r="L128" s="13"/>
    </row>
    <row r="129" spans="1:12" s="37" customFormat="1" x14ac:dyDescent="0.25">
      <c r="A129" s="13"/>
      <c r="B129" s="13"/>
      <c r="C129" s="13"/>
      <c r="D129" s="13"/>
      <c r="H129" s="13"/>
      <c r="I129" s="13"/>
      <c r="J129" s="13"/>
      <c r="K129" s="13"/>
      <c r="L129" s="13"/>
    </row>
    <row r="130" spans="1:12" s="37" customFormat="1" x14ac:dyDescent="0.25">
      <c r="A130" s="13"/>
      <c r="B130" s="13"/>
      <c r="C130" s="13"/>
      <c r="D130" s="13"/>
      <c r="H130" s="13"/>
      <c r="I130" s="13"/>
      <c r="J130" s="13"/>
      <c r="K130" s="13"/>
      <c r="L130" s="13"/>
    </row>
    <row r="131" spans="1:12" s="37" customFormat="1" x14ac:dyDescent="0.25">
      <c r="A131" s="13"/>
      <c r="B131" s="13"/>
      <c r="C131" s="13"/>
      <c r="D131" s="13"/>
      <c r="H131" s="13"/>
      <c r="I131" s="13"/>
      <c r="J131" s="13"/>
      <c r="K131" s="13"/>
      <c r="L131" s="13"/>
    </row>
    <row r="132" spans="1:12" s="37" customFormat="1" x14ac:dyDescent="0.25">
      <c r="A132" s="13"/>
      <c r="B132" s="13"/>
      <c r="C132" s="13"/>
      <c r="D132" s="13"/>
      <c r="H132" s="13"/>
      <c r="I132" s="13"/>
      <c r="J132" s="13"/>
      <c r="K132" s="13"/>
      <c r="L132" s="13"/>
    </row>
    <row r="133" spans="1:12" s="37" customFormat="1" x14ac:dyDescent="0.25">
      <c r="A133" s="13"/>
      <c r="B133" s="13"/>
      <c r="C133" s="13"/>
      <c r="D133" s="13"/>
      <c r="H133" s="13"/>
      <c r="I133" s="13"/>
      <c r="J133" s="13"/>
      <c r="K133" s="13"/>
      <c r="L133" s="13"/>
    </row>
    <row r="134" spans="1:12" s="37" customFormat="1" x14ac:dyDescent="0.25">
      <c r="A134" s="13"/>
      <c r="B134" s="13"/>
      <c r="C134" s="13"/>
      <c r="D134" s="13"/>
      <c r="H134" s="13"/>
      <c r="I134" s="13"/>
      <c r="J134" s="13"/>
      <c r="K134" s="13"/>
      <c r="L134" s="13"/>
    </row>
    <row r="135" spans="1:12" s="37" customFormat="1" x14ac:dyDescent="0.25">
      <c r="A135" s="13"/>
      <c r="B135" s="13"/>
      <c r="C135" s="13"/>
      <c r="D135" s="13"/>
      <c r="H135" s="13"/>
      <c r="I135" s="13"/>
      <c r="J135" s="13"/>
      <c r="K135" s="13"/>
      <c r="L135" s="13"/>
    </row>
    <row r="136" spans="1:12" s="37" customFormat="1" x14ac:dyDescent="0.25">
      <c r="A136" s="13"/>
      <c r="B136" s="13"/>
      <c r="C136" s="13"/>
      <c r="D136" s="13"/>
      <c r="H136" s="13"/>
      <c r="I136" s="13"/>
      <c r="J136" s="13"/>
      <c r="K136" s="13"/>
      <c r="L136" s="13"/>
    </row>
    <row r="137" spans="1:12" s="37" customFormat="1" x14ac:dyDescent="0.25">
      <c r="A137" s="13"/>
      <c r="B137" s="13"/>
      <c r="C137" s="13"/>
      <c r="D137" s="13"/>
      <c r="H137" s="13"/>
      <c r="I137" s="13"/>
      <c r="J137" s="13"/>
      <c r="K137" s="13"/>
      <c r="L137" s="13"/>
    </row>
    <row r="138" spans="1:12" s="37" customFormat="1" x14ac:dyDescent="0.25">
      <c r="A138" s="13"/>
      <c r="B138" s="13"/>
      <c r="C138" s="13"/>
      <c r="D138" s="13"/>
      <c r="H138" s="13"/>
      <c r="I138" s="13"/>
      <c r="J138" s="13"/>
      <c r="K138" s="13"/>
      <c r="L138" s="13"/>
    </row>
    <row r="139" spans="1:12" s="37" customFormat="1" x14ac:dyDescent="0.25">
      <c r="A139" s="13"/>
      <c r="B139" s="13"/>
      <c r="C139" s="13"/>
      <c r="D139" s="13"/>
      <c r="H139" s="13"/>
      <c r="I139" s="13"/>
      <c r="J139" s="13"/>
      <c r="K139" s="13"/>
      <c r="L139" s="13"/>
    </row>
    <row r="140" spans="1:12" s="37" customFormat="1" x14ac:dyDescent="0.25">
      <c r="A140" s="13"/>
      <c r="B140" s="13"/>
      <c r="C140" s="13"/>
      <c r="D140" s="13"/>
      <c r="H140" s="13"/>
      <c r="I140" s="13"/>
      <c r="J140" s="13"/>
      <c r="K140" s="13"/>
      <c r="L140" s="13"/>
    </row>
    <row r="141" spans="1:12" s="37" customFormat="1" x14ac:dyDescent="0.25">
      <c r="A141" s="13"/>
      <c r="B141" s="13"/>
      <c r="C141" s="13"/>
      <c r="D141" s="13"/>
      <c r="H141" s="13"/>
      <c r="I141" s="13"/>
      <c r="J141" s="13"/>
      <c r="K141" s="13"/>
      <c r="L141" s="13"/>
    </row>
    <row r="142" spans="1:12" s="37" customFormat="1" x14ac:dyDescent="0.25">
      <c r="A142" s="13"/>
      <c r="B142" s="13"/>
      <c r="C142" s="13"/>
      <c r="D142" s="13"/>
      <c r="H142" s="13"/>
      <c r="I142" s="13"/>
      <c r="J142" s="13"/>
      <c r="K142" s="13"/>
      <c r="L142" s="13"/>
    </row>
    <row r="143" spans="1:12" s="37" customFormat="1" x14ac:dyDescent="0.25">
      <c r="A143" s="13"/>
      <c r="B143" s="13"/>
      <c r="C143" s="13"/>
      <c r="D143" s="13"/>
      <c r="H143" s="13"/>
      <c r="I143" s="13"/>
      <c r="J143" s="13"/>
      <c r="K143" s="13"/>
      <c r="L143" s="13"/>
    </row>
    <row r="144" spans="1:12" s="37" customFormat="1" x14ac:dyDescent="0.25">
      <c r="A144" s="13"/>
      <c r="B144" s="13"/>
      <c r="C144" s="13"/>
      <c r="D144" s="13"/>
      <c r="H144" s="13"/>
      <c r="I144" s="13"/>
      <c r="J144" s="13"/>
      <c r="K144" s="13"/>
      <c r="L144" s="13"/>
    </row>
    <row r="145" spans="1:12" s="37" customFormat="1" x14ac:dyDescent="0.25">
      <c r="A145" s="13"/>
      <c r="B145" s="13"/>
      <c r="C145" s="13"/>
      <c r="D145" s="13"/>
      <c r="H145" s="13"/>
      <c r="I145" s="13"/>
      <c r="J145" s="13"/>
      <c r="K145" s="13"/>
      <c r="L145" s="13"/>
    </row>
  </sheetData>
  <mergeCells count="4">
    <mergeCell ref="A3:G3"/>
    <mergeCell ref="A1:G1"/>
    <mergeCell ref="A2:G2"/>
    <mergeCell ref="A4:G4"/>
  </mergeCells>
  <phoneticPr fontId="22" type="noConversion"/>
  <pageMargins left="0.7" right="0.7" top="0.75" bottom="0.75" header="0.3" footer="0.3"/>
  <pageSetup scale="75" orientation="landscape" r:id="rId1"/>
  <ignoredErrors>
    <ignoredError sqref="G10:G11 G16:G18 E11:F11 G8 G13:G1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0"/>
  <sheetViews>
    <sheetView showGridLines="0" zoomScaleNormal="100" workbookViewId="0">
      <selection sqref="A1:E1"/>
    </sheetView>
  </sheetViews>
  <sheetFormatPr defaultColWidth="9.36328125" defaultRowHeight="14.5" x14ac:dyDescent="0.35"/>
  <cols>
    <col min="1" max="1" width="31.6328125" style="2" customWidth="1"/>
    <col min="2" max="2" width="53.6328125" style="2" bestFit="1" customWidth="1"/>
    <col min="3" max="3" width="12.453125" style="2" bestFit="1" customWidth="1"/>
    <col min="4" max="4" width="22.36328125" style="2" customWidth="1"/>
    <col min="5" max="5" width="12.453125" style="2" bestFit="1" customWidth="1"/>
    <col min="6" max="6" width="20.453125" style="2" customWidth="1"/>
    <col min="7" max="7" width="9" style="2" bestFit="1" customWidth="1"/>
    <col min="8" max="8" width="5.36328125" style="2" bestFit="1" customWidth="1"/>
    <col min="9" max="13" width="9.36328125" style="2"/>
    <col min="14" max="14" width="61.453125" style="2" bestFit="1" customWidth="1"/>
    <col min="15" max="15" width="15" style="124" bestFit="1" customWidth="1"/>
    <col min="16" max="16" width="12" style="2" bestFit="1" customWidth="1"/>
    <col min="17" max="254" width="9.36328125" style="2"/>
    <col min="255" max="255" width="45.6328125" style="2" customWidth="1"/>
    <col min="256" max="256" width="33.36328125" style="2" bestFit="1" customWidth="1"/>
    <col min="257" max="258" width="13.6328125" style="2" customWidth="1"/>
    <col min="259" max="259" width="14.54296875" style="2" customWidth="1"/>
    <col min="260" max="260" width="16.6328125" style="2" bestFit="1" customWidth="1"/>
    <col min="261" max="261" width="11.453125" style="2" customWidth="1"/>
    <col min="262" max="262" width="20.453125" style="2" customWidth="1"/>
    <col min="263" max="263" width="9" style="2" bestFit="1" customWidth="1"/>
    <col min="264" max="264" width="5.36328125" style="2" bestFit="1" customWidth="1"/>
    <col min="265" max="269" width="9.36328125" style="2"/>
    <col min="270" max="270" width="61.453125" style="2" bestFit="1" customWidth="1"/>
    <col min="271" max="271" width="15" style="2" bestFit="1" customWidth="1"/>
    <col min="272" max="272" width="12" style="2" bestFit="1" customWidth="1"/>
    <col min="273" max="510" width="9.36328125" style="2"/>
    <col min="511" max="511" width="45.6328125" style="2" customWidth="1"/>
    <col min="512" max="512" width="33.36328125" style="2" bestFit="1" customWidth="1"/>
    <col min="513" max="514" width="13.6328125" style="2" customWidth="1"/>
    <col min="515" max="515" width="14.54296875" style="2" customWidth="1"/>
    <col min="516" max="516" width="16.6328125" style="2" bestFit="1" customWidth="1"/>
    <col min="517" max="517" width="11.453125" style="2" customWidth="1"/>
    <col min="518" max="518" width="20.453125" style="2" customWidth="1"/>
    <col min="519" max="519" width="9" style="2" bestFit="1" customWidth="1"/>
    <col min="520" max="520" width="5.36328125" style="2" bestFit="1" customWidth="1"/>
    <col min="521" max="525" width="9.36328125" style="2"/>
    <col min="526" max="526" width="61.453125" style="2" bestFit="1" customWidth="1"/>
    <col min="527" max="527" width="15" style="2" bestFit="1" customWidth="1"/>
    <col min="528" max="528" width="12" style="2" bestFit="1" customWidth="1"/>
    <col min="529" max="766" width="9.36328125" style="2"/>
    <col min="767" max="767" width="45.6328125" style="2" customWidth="1"/>
    <col min="768" max="768" width="33.36328125" style="2" bestFit="1" customWidth="1"/>
    <col min="769" max="770" width="13.6328125" style="2" customWidth="1"/>
    <col min="771" max="771" width="14.54296875" style="2" customWidth="1"/>
    <col min="772" max="772" width="16.6328125" style="2" bestFit="1" customWidth="1"/>
    <col min="773" max="773" width="11.453125" style="2" customWidth="1"/>
    <col min="774" max="774" width="20.453125" style="2" customWidth="1"/>
    <col min="775" max="775" width="9" style="2" bestFit="1" customWidth="1"/>
    <col min="776" max="776" width="5.36328125" style="2" bestFit="1" customWidth="1"/>
    <col min="777" max="781" width="9.36328125" style="2"/>
    <col min="782" max="782" width="61.453125" style="2" bestFit="1" customWidth="1"/>
    <col min="783" max="783" width="15" style="2" bestFit="1" customWidth="1"/>
    <col min="784" max="784" width="12" style="2" bestFit="1" customWidth="1"/>
    <col min="785" max="1022" width="9.36328125" style="2"/>
    <col min="1023" max="1023" width="45.6328125" style="2" customWidth="1"/>
    <col min="1024" max="1024" width="33.36328125" style="2" bestFit="1" customWidth="1"/>
    <col min="1025" max="1026" width="13.6328125" style="2" customWidth="1"/>
    <col min="1027" max="1027" width="14.54296875" style="2" customWidth="1"/>
    <col min="1028" max="1028" width="16.6328125" style="2" bestFit="1" customWidth="1"/>
    <col min="1029" max="1029" width="11.453125" style="2" customWidth="1"/>
    <col min="1030" max="1030" width="20.453125" style="2" customWidth="1"/>
    <col min="1031" max="1031" width="9" style="2" bestFit="1" customWidth="1"/>
    <col min="1032" max="1032" width="5.36328125" style="2" bestFit="1" customWidth="1"/>
    <col min="1033" max="1037" width="9.36328125" style="2"/>
    <col min="1038" max="1038" width="61.453125" style="2" bestFit="1" customWidth="1"/>
    <col min="1039" max="1039" width="15" style="2" bestFit="1" customWidth="1"/>
    <col min="1040" max="1040" width="12" style="2" bestFit="1" customWidth="1"/>
    <col min="1041" max="1278" width="9.36328125" style="2"/>
    <col min="1279" max="1279" width="45.6328125" style="2" customWidth="1"/>
    <col min="1280" max="1280" width="33.36328125" style="2" bestFit="1" customWidth="1"/>
    <col min="1281" max="1282" width="13.6328125" style="2" customWidth="1"/>
    <col min="1283" max="1283" width="14.54296875" style="2" customWidth="1"/>
    <col min="1284" max="1284" width="16.6328125" style="2" bestFit="1" customWidth="1"/>
    <col min="1285" max="1285" width="11.453125" style="2" customWidth="1"/>
    <col min="1286" max="1286" width="20.453125" style="2" customWidth="1"/>
    <col min="1287" max="1287" width="9" style="2" bestFit="1" customWidth="1"/>
    <col min="1288" max="1288" width="5.36328125" style="2" bestFit="1" customWidth="1"/>
    <col min="1289" max="1293" width="9.36328125" style="2"/>
    <col min="1294" max="1294" width="61.453125" style="2" bestFit="1" customWidth="1"/>
    <col min="1295" max="1295" width="15" style="2" bestFit="1" customWidth="1"/>
    <col min="1296" max="1296" width="12" style="2" bestFit="1" customWidth="1"/>
    <col min="1297" max="1534" width="9.36328125" style="2"/>
    <col min="1535" max="1535" width="45.6328125" style="2" customWidth="1"/>
    <col min="1536" max="1536" width="33.36328125" style="2" bestFit="1" customWidth="1"/>
    <col min="1537" max="1538" width="13.6328125" style="2" customWidth="1"/>
    <col min="1539" max="1539" width="14.54296875" style="2" customWidth="1"/>
    <col min="1540" max="1540" width="16.6328125" style="2" bestFit="1" customWidth="1"/>
    <col min="1541" max="1541" width="11.453125" style="2" customWidth="1"/>
    <col min="1542" max="1542" width="20.453125" style="2" customWidth="1"/>
    <col min="1543" max="1543" width="9" style="2" bestFit="1" customWidth="1"/>
    <col min="1544" max="1544" width="5.36328125" style="2" bestFit="1" customWidth="1"/>
    <col min="1545" max="1549" width="9.36328125" style="2"/>
    <col min="1550" max="1550" width="61.453125" style="2" bestFit="1" customWidth="1"/>
    <col min="1551" max="1551" width="15" style="2" bestFit="1" customWidth="1"/>
    <col min="1552" max="1552" width="12" style="2" bestFit="1" customWidth="1"/>
    <col min="1553" max="1790" width="9.36328125" style="2"/>
    <col min="1791" max="1791" width="45.6328125" style="2" customWidth="1"/>
    <col min="1792" max="1792" width="33.36328125" style="2" bestFit="1" customWidth="1"/>
    <col min="1793" max="1794" width="13.6328125" style="2" customWidth="1"/>
    <col min="1795" max="1795" width="14.54296875" style="2" customWidth="1"/>
    <col min="1796" max="1796" width="16.6328125" style="2" bestFit="1" customWidth="1"/>
    <col min="1797" max="1797" width="11.453125" style="2" customWidth="1"/>
    <col min="1798" max="1798" width="20.453125" style="2" customWidth="1"/>
    <col min="1799" max="1799" width="9" style="2" bestFit="1" customWidth="1"/>
    <col min="1800" max="1800" width="5.36328125" style="2" bestFit="1" customWidth="1"/>
    <col min="1801" max="1805" width="9.36328125" style="2"/>
    <col min="1806" max="1806" width="61.453125" style="2" bestFit="1" customWidth="1"/>
    <col min="1807" max="1807" width="15" style="2" bestFit="1" customWidth="1"/>
    <col min="1808" max="1808" width="12" style="2" bestFit="1" customWidth="1"/>
    <col min="1809" max="2046" width="9.36328125" style="2"/>
    <col min="2047" max="2047" width="45.6328125" style="2" customWidth="1"/>
    <col min="2048" max="2048" width="33.36328125" style="2" bestFit="1" customWidth="1"/>
    <col min="2049" max="2050" width="13.6328125" style="2" customWidth="1"/>
    <col min="2051" max="2051" width="14.54296875" style="2" customWidth="1"/>
    <col min="2052" max="2052" width="16.6328125" style="2" bestFit="1" customWidth="1"/>
    <col min="2053" max="2053" width="11.453125" style="2" customWidth="1"/>
    <col min="2054" max="2054" width="20.453125" style="2" customWidth="1"/>
    <col min="2055" max="2055" width="9" style="2" bestFit="1" customWidth="1"/>
    <col min="2056" max="2056" width="5.36328125" style="2" bestFit="1" customWidth="1"/>
    <col min="2057" max="2061" width="9.36328125" style="2"/>
    <col min="2062" max="2062" width="61.453125" style="2" bestFit="1" customWidth="1"/>
    <col min="2063" max="2063" width="15" style="2" bestFit="1" customWidth="1"/>
    <col min="2064" max="2064" width="12" style="2" bestFit="1" customWidth="1"/>
    <col min="2065" max="2302" width="9.36328125" style="2"/>
    <col min="2303" max="2303" width="45.6328125" style="2" customWidth="1"/>
    <col min="2304" max="2304" width="33.36328125" style="2" bestFit="1" customWidth="1"/>
    <col min="2305" max="2306" width="13.6328125" style="2" customWidth="1"/>
    <col min="2307" max="2307" width="14.54296875" style="2" customWidth="1"/>
    <col min="2308" max="2308" width="16.6328125" style="2" bestFit="1" customWidth="1"/>
    <col min="2309" max="2309" width="11.453125" style="2" customWidth="1"/>
    <col min="2310" max="2310" width="20.453125" style="2" customWidth="1"/>
    <col min="2311" max="2311" width="9" style="2" bestFit="1" customWidth="1"/>
    <col min="2312" max="2312" width="5.36328125" style="2" bestFit="1" customWidth="1"/>
    <col min="2313" max="2317" width="9.36328125" style="2"/>
    <col min="2318" max="2318" width="61.453125" style="2" bestFit="1" customWidth="1"/>
    <col min="2319" max="2319" width="15" style="2" bestFit="1" customWidth="1"/>
    <col min="2320" max="2320" width="12" style="2" bestFit="1" customWidth="1"/>
    <col min="2321" max="2558" width="9.36328125" style="2"/>
    <col min="2559" max="2559" width="45.6328125" style="2" customWidth="1"/>
    <col min="2560" max="2560" width="33.36328125" style="2" bestFit="1" customWidth="1"/>
    <col min="2561" max="2562" width="13.6328125" style="2" customWidth="1"/>
    <col min="2563" max="2563" width="14.54296875" style="2" customWidth="1"/>
    <col min="2564" max="2564" width="16.6328125" style="2" bestFit="1" customWidth="1"/>
    <col min="2565" max="2565" width="11.453125" style="2" customWidth="1"/>
    <col min="2566" max="2566" width="20.453125" style="2" customWidth="1"/>
    <col min="2567" max="2567" width="9" style="2" bestFit="1" customWidth="1"/>
    <col min="2568" max="2568" width="5.36328125" style="2" bestFit="1" customWidth="1"/>
    <col min="2569" max="2573" width="9.36328125" style="2"/>
    <col min="2574" max="2574" width="61.453125" style="2" bestFit="1" customWidth="1"/>
    <col min="2575" max="2575" width="15" style="2" bestFit="1" customWidth="1"/>
    <col min="2576" max="2576" width="12" style="2" bestFit="1" customWidth="1"/>
    <col min="2577" max="2814" width="9.36328125" style="2"/>
    <col min="2815" max="2815" width="45.6328125" style="2" customWidth="1"/>
    <col min="2816" max="2816" width="33.36328125" style="2" bestFit="1" customWidth="1"/>
    <col min="2817" max="2818" width="13.6328125" style="2" customWidth="1"/>
    <col min="2819" max="2819" width="14.54296875" style="2" customWidth="1"/>
    <col min="2820" max="2820" width="16.6328125" style="2" bestFit="1" customWidth="1"/>
    <col min="2821" max="2821" width="11.453125" style="2" customWidth="1"/>
    <col min="2822" max="2822" width="20.453125" style="2" customWidth="1"/>
    <col min="2823" max="2823" width="9" style="2" bestFit="1" customWidth="1"/>
    <col min="2824" max="2824" width="5.36328125" style="2" bestFit="1" customWidth="1"/>
    <col min="2825" max="2829" width="9.36328125" style="2"/>
    <col min="2830" max="2830" width="61.453125" style="2" bestFit="1" customWidth="1"/>
    <col min="2831" max="2831" width="15" style="2" bestFit="1" customWidth="1"/>
    <col min="2832" max="2832" width="12" style="2" bestFit="1" customWidth="1"/>
    <col min="2833" max="3070" width="9.36328125" style="2"/>
    <col min="3071" max="3071" width="45.6328125" style="2" customWidth="1"/>
    <col min="3072" max="3072" width="33.36328125" style="2" bestFit="1" customWidth="1"/>
    <col min="3073" max="3074" width="13.6328125" style="2" customWidth="1"/>
    <col min="3075" max="3075" width="14.54296875" style="2" customWidth="1"/>
    <col min="3076" max="3076" width="16.6328125" style="2" bestFit="1" customWidth="1"/>
    <col min="3077" max="3077" width="11.453125" style="2" customWidth="1"/>
    <col min="3078" max="3078" width="20.453125" style="2" customWidth="1"/>
    <col min="3079" max="3079" width="9" style="2" bestFit="1" customWidth="1"/>
    <col min="3080" max="3080" width="5.36328125" style="2" bestFit="1" customWidth="1"/>
    <col min="3081" max="3085" width="9.36328125" style="2"/>
    <col min="3086" max="3086" width="61.453125" style="2" bestFit="1" customWidth="1"/>
    <col min="3087" max="3087" width="15" style="2" bestFit="1" customWidth="1"/>
    <col min="3088" max="3088" width="12" style="2" bestFit="1" customWidth="1"/>
    <col min="3089" max="3326" width="9.36328125" style="2"/>
    <col min="3327" max="3327" width="45.6328125" style="2" customWidth="1"/>
    <col min="3328" max="3328" width="33.36328125" style="2" bestFit="1" customWidth="1"/>
    <col min="3329" max="3330" width="13.6328125" style="2" customWidth="1"/>
    <col min="3331" max="3331" width="14.54296875" style="2" customWidth="1"/>
    <col min="3332" max="3332" width="16.6328125" style="2" bestFit="1" customWidth="1"/>
    <col min="3333" max="3333" width="11.453125" style="2" customWidth="1"/>
    <col min="3334" max="3334" width="20.453125" style="2" customWidth="1"/>
    <col min="3335" max="3335" width="9" style="2" bestFit="1" customWidth="1"/>
    <col min="3336" max="3336" width="5.36328125" style="2" bestFit="1" customWidth="1"/>
    <col min="3337" max="3341" width="9.36328125" style="2"/>
    <col min="3342" max="3342" width="61.453125" style="2" bestFit="1" customWidth="1"/>
    <col min="3343" max="3343" width="15" style="2" bestFit="1" customWidth="1"/>
    <col min="3344" max="3344" width="12" style="2" bestFit="1" customWidth="1"/>
    <col min="3345" max="3582" width="9.36328125" style="2"/>
    <col min="3583" max="3583" width="45.6328125" style="2" customWidth="1"/>
    <col min="3584" max="3584" width="33.36328125" style="2" bestFit="1" customWidth="1"/>
    <col min="3585" max="3586" width="13.6328125" style="2" customWidth="1"/>
    <col min="3587" max="3587" width="14.54296875" style="2" customWidth="1"/>
    <col min="3588" max="3588" width="16.6328125" style="2" bestFit="1" customWidth="1"/>
    <col min="3589" max="3589" width="11.453125" style="2" customWidth="1"/>
    <col min="3590" max="3590" width="20.453125" style="2" customWidth="1"/>
    <col min="3591" max="3591" width="9" style="2" bestFit="1" customWidth="1"/>
    <col min="3592" max="3592" width="5.36328125" style="2" bestFit="1" customWidth="1"/>
    <col min="3593" max="3597" width="9.36328125" style="2"/>
    <col min="3598" max="3598" width="61.453125" style="2" bestFit="1" customWidth="1"/>
    <col min="3599" max="3599" width="15" style="2" bestFit="1" customWidth="1"/>
    <col min="3600" max="3600" width="12" style="2" bestFit="1" customWidth="1"/>
    <col min="3601" max="3838" width="9.36328125" style="2"/>
    <col min="3839" max="3839" width="45.6328125" style="2" customWidth="1"/>
    <col min="3840" max="3840" width="33.36328125" style="2" bestFit="1" customWidth="1"/>
    <col min="3841" max="3842" width="13.6328125" style="2" customWidth="1"/>
    <col min="3843" max="3843" width="14.54296875" style="2" customWidth="1"/>
    <col min="3844" max="3844" width="16.6328125" style="2" bestFit="1" customWidth="1"/>
    <col min="3845" max="3845" width="11.453125" style="2" customWidth="1"/>
    <col min="3846" max="3846" width="20.453125" style="2" customWidth="1"/>
    <col min="3847" max="3847" width="9" style="2" bestFit="1" customWidth="1"/>
    <col min="3848" max="3848" width="5.36328125" style="2" bestFit="1" customWidth="1"/>
    <col min="3849" max="3853" width="9.36328125" style="2"/>
    <col min="3854" max="3854" width="61.453125" style="2" bestFit="1" customWidth="1"/>
    <col min="3855" max="3855" width="15" style="2" bestFit="1" customWidth="1"/>
    <col min="3856" max="3856" width="12" style="2" bestFit="1" customWidth="1"/>
    <col min="3857" max="4094" width="9.36328125" style="2"/>
    <col min="4095" max="4095" width="45.6328125" style="2" customWidth="1"/>
    <col min="4096" max="4096" width="33.36328125" style="2" bestFit="1" customWidth="1"/>
    <col min="4097" max="4098" width="13.6328125" style="2" customWidth="1"/>
    <col min="4099" max="4099" width="14.54296875" style="2" customWidth="1"/>
    <col min="4100" max="4100" width="16.6328125" style="2" bestFit="1" customWidth="1"/>
    <col min="4101" max="4101" width="11.453125" style="2" customWidth="1"/>
    <col min="4102" max="4102" width="20.453125" style="2" customWidth="1"/>
    <col min="4103" max="4103" width="9" style="2" bestFit="1" customWidth="1"/>
    <col min="4104" max="4104" width="5.36328125" style="2" bestFit="1" customWidth="1"/>
    <col min="4105" max="4109" width="9.36328125" style="2"/>
    <col min="4110" max="4110" width="61.453125" style="2" bestFit="1" customWidth="1"/>
    <col min="4111" max="4111" width="15" style="2" bestFit="1" customWidth="1"/>
    <col min="4112" max="4112" width="12" style="2" bestFit="1" customWidth="1"/>
    <col min="4113" max="4350" width="9.36328125" style="2"/>
    <col min="4351" max="4351" width="45.6328125" style="2" customWidth="1"/>
    <col min="4352" max="4352" width="33.36328125" style="2" bestFit="1" customWidth="1"/>
    <col min="4353" max="4354" width="13.6328125" style="2" customWidth="1"/>
    <col min="4355" max="4355" width="14.54296875" style="2" customWidth="1"/>
    <col min="4356" max="4356" width="16.6328125" style="2" bestFit="1" customWidth="1"/>
    <col min="4357" max="4357" width="11.453125" style="2" customWidth="1"/>
    <col min="4358" max="4358" width="20.453125" style="2" customWidth="1"/>
    <col min="4359" max="4359" width="9" style="2" bestFit="1" customWidth="1"/>
    <col min="4360" max="4360" width="5.36328125" style="2" bestFit="1" customWidth="1"/>
    <col min="4361" max="4365" width="9.36328125" style="2"/>
    <col min="4366" max="4366" width="61.453125" style="2" bestFit="1" customWidth="1"/>
    <col min="4367" max="4367" width="15" style="2" bestFit="1" customWidth="1"/>
    <col min="4368" max="4368" width="12" style="2" bestFit="1" customWidth="1"/>
    <col min="4369" max="4606" width="9.36328125" style="2"/>
    <col min="4607" max="4607" width="45.6328125" style="2" customWidth="1"/>
    <col min="4608" max="4608" width="33.36328125" style="2" bestFit="1" customWidth="1"/>
    <col min="4609" max="4610" width="13.6328125" style="2" customWidth="1"/>
    <col min="4611" max="4611" width="14.54296875" style="2" customWidth="1"/>
    <col min="4612" max="4612" width="16.6328125" style="2" bestFit="1" customWidth="1"/>
    <col min="4613" max="4613" width="11.453125" style="2" customWidth="1"/>
    <col min="4614" max="4614" width="20.453125" style="2" customWidth="1"/>
    <col min="4615" max="4615" width="9" style="2" bestFit="1" customWidth="1"/>
    <col min="4616" max="4616" width="5.36328125" style="2" bestFit="1" customWidth="1"/>
    <col min="4617" max="4621" width="9.36328125" style="2"/>
    <col min="4622" max="4622" width="61.453125" style="2" bestFit="1" customWidth="1"/>
    <col min="4623" max="4623" width="15" style="2" bestFit="1" customWidth="1"/>
    <col min="4624" max="4624" width="12" style="2" bestFit="1" customWidth="1"/>
    <col min="4625" max="4862" width="9.36328125" style="2"/>
    <col min="4863" max="4863" width="45.6328125" style="2" customWidth="1"/>
    <col min="4864" max="4864" width="33.36328125" style="2" bestFit="1" customWidth="1"/>
    <col min="4865" max="4866" width="13.6328125" style="2" customWidth="1"/>
    <col min="4867" max="4867" width="14.54296875" style="2" customWidth="1"/>
    <col min="4868" max="4868" width="16.6328125" style="2" bestFit="1" customWidth="1"/>
    <col min="4869" max="4869" width="11.453125" style="2" customWidth="1"/>
    <col min="4870" max="4870" width="20.453125" style="2" customWidth="1"/>
    <col min="4871" max="4871" width="9" style="2" bestFit="1" customWidth="1"/>
    <col min="4872" max="4872" width="5.36328125" style="2" bestFit="1" customWidth="1"/>
    <col min="4873" max="4877" width="9.36328125" style="2"/>
    <col min="4878" max="4878" width="61.453125" style="2" bestFit="1" customWidth="1"/>
    <col min="4879" max="4879" width="15" style="2" bestFit="1" customWidth="1"/>
    <col min="4880" max="4880" width="12" style="2" bestFit="1" customWidth="1"/>
    <col min="4881" max="5118" width="9.36328125" style="2"/>
    <col min="5119" max="5119" width="45.6328125" style="2" customWidth="1"/>
    <col min="5120" max="5120" width="33.36328125" style="2" bestFit="1" customWidth="1"/>
    <col min="5121" max="5122" width="13.6328125" style="2" customWidth="1"/>
    <col min="5123" max="5123" width="14.54296875" style="2" customWidth="1"/>
    <col min="5124" max="5124" width="16.6328125" style="2" bestFit="1" customWidth="1"/>
    <col min="5125" max="5125" width="11.453125" style="2" customWidth="1"/>
    <col min="5126" max="5126" width="20.453125" style="2" customWidth="1"/>
    <col min="5127" max="5127" width="9" style="2" bestFit="1" customWidth="1"/>
    <col min="5128" max="5128" width="5.36328125" style="2" bestFit="1" customWidth="1"/>
    <col min="5129" max="5133" width="9.36328125" style="2"/>
    <col min="5134" max="5134" width="61.453125" style="2" bestFit="1" customWidth="1"/>
    <col min="5135" max="5135" width="15" style="2" bestFit="1" customWidth="1"/>
    <col min="5136" max="5136" width="12" style="2" bestFit="1" customWidth="1"/>
    <col min="5137" max="5374" width="9.36328125" style="2"/>
    <col min="5375" max="5375" width="45.6328125" style="2" customWidth="1"/>
    <col min="5376" max="5376" width="33.36328125" style="2" bestFit="1" customWidth="1"/>
    <col min="5377" max="5378" width="13.6328125" style="2" customWidth="1"/>
    <col min="5379" max="5379" width="14.54296875" style="2" customWidth="1"/>
    <col min="5380" max="5380" width="16.6328125" style="2" bestFit="1" customWidth="1"/>
    <col min="5381" max="5381" width="11.453125" style="2" customWidth="1"/>
    <col min="5382" max="5382" width="20.453125" style="2" customWidth="1"/>
    <col min="5383" max="5383" width="9" style="2" bestFit="1" customWidth="1"/>
    <col min="5384" max="5384" width="5.36328125" style="2" bestFit="1" customWidth="1"/>
    <col min="5385" max="5389" width="9.36328125" style="2"/>
    <col min="5390" max="5390" width="61.453125" style="2" bestFit="1" customWidth="1"/>
    <col min="5391" max="5391" width="15" style="2" bestFit="1" customWidth="1"/>
    <col min="5392" max="5392" width="12" style="2" bestFit="1" customWidth="1"/>
    <col min="5393" max="5630" width="9.36328125" style="2"/>
    <col min="5631" max="5631" width="45.6328125" style="2" customWidth="1"/>
    <col min="5632" max="5632" width="33.36328125" style="2" bestFit="1" customWidth="1"/>
    <col min="5633" max="5634" width="13.6328125" style="2" customWidth="1"/>
    <col min="5635" max="5635" width="14.54296875" style="2" customWidth="1"/>
    <col min="5636" max="5636" width="16.6328125" style="2" bestFit="1" customWidth="1"/>
    <col min="5637" max="5637" width="11.453125" style="2" customWidth="1"/>
    <col min="5638" max="5638" width="20.453125" style="2" customWidth="1"/>
    <col min="5639" max="5639" width="9" style="2" bestFit="1" customWidth="1"/>
    <col min="5640" max="5640" width="5.36328125" style="2" bestFit="1" customWidth="1"/>
    <col min="5641" max="5645" width="9.36328125" style="2"/>
    <col min="5646" max="5646" width="61.453125" style="2" bestFit="1" customWidth="1"/>
    <col min="5647" max="5647" width="15" style="2" bestFit="1" customWidth="1"/>
    <col min="5648" max="5648" width="12" style="2" bestFit="1" customWidth="1"/>
    <col min="5649" max="5886" width="9.36328125" style="2"/>
    <col min="5887" max="5887" width="45.6328125" style="2" customWidth="1"/>
    <col min="5888" max="5888" width="33.36328125" style="2" bestFit="1" customWidth="1"/>
    <col min="5889" max="5890" width="13.6328125" style="2" customWidth="1"/>
    <col min="5891" max="5891" width="14.54296875" style="2" customWidth="1"/>
    <col min="5892" max="5892" width="16.6328125" style="2" bestFit="1" customWidth="1"/>
    <col min="5893" max="5893" width="11.453125" style="2" customWidth="1"/>
    <col min="5894" max="5894" width="20.453125" style="2" customWidth="1"/>
    <col min="5895" max="5895" width="9" style="2" bestFit="1" customWidth="1"/>
    <col min="5896" max="5896" width="5.36328125" style="2" bestFit="1" customWidth="1"/>
    <col min="5897" max="5901" width="9.36328125" style="2"/>
    <col min="5902" max="5902" width="61.453125" style="2" bestFit="1" customWidth="1"/>
    <col min="5903" max="5903" width="15" style="2" bestFit="1" customWidth="1"/>
    <col min="5904" max="5904" width="12" style="2" bestFit="1" customWidth="1"/>
    <col min="5905" max="6142" width="9.36328125" style="2"/>
    <col min="6143" max="6143" width="45.6328125" style="2" customWidth="1"/>
    <col min="6144" max="6144" width="33.36328125" style="2" bestFit="1" customWidth="1"/>
    <col min="6145" max="6146" width="13.6328125" style="2" customWidth="1"/>
    <col min="6147" max="6147" width="14.54296875" style="2" customWidth="1"/>
    <col min="6148" max="6148" width="16.6328125" style="2" bestFit="1" customWidth="1"/>
    <col min="6149" max="6149" width="11.453125" style="2" customWidth="1"/>
    <col min="6150" max="6150" width="20.453125" style="2" customWidth="1"/>
    <col min="6151" max="6151" width="9" style="2" bestFit="1" customWidth="1"/>
    <col min="6152" max="6152" width="5.36328125" style="2" bestFit="1" customWidth="1"/>
    <col min="6153" max="6157" width="9.36328125" style="2"/>
    <col min="6158" max="6158" width="61.453125" style="2" bestFit="1" customWidth="1"/>
    <col min="6159" max="6159" width="15" style="2" bestFit="1" customWidth="1"/>
    <col min="6160" max="6160" width="12" style="2" bestFit="1" customWidth="1"/>
    <col min="6161" max="6398" width="9.36328125" style="2"/>
    <col min="6399" max="6399" width="45.6328125" style="2" customWidth="1"/>
    <col min="6400" max="6400" width="33.36328125" style="2" bestFit="1" customWidth="1"/>
    <col min="6401" max="6402" width="13.6328125" style="2" customWidth="1"/>
    <col min="6403" max="6403" width="14.54296875" style="2" customWidth="1"/>
    <col min="6404" max="6404" width="16.6328125" style="2" bestFit="1" customWidth="1"/>
    <col min="6405" max="6405" width="11.453125" style="2" customWidth="1"/>
    <col min="6406" max="6406" width="20.453125" style="2" customWidth="1"/>
    <col min="6407" max="6407" width="9" style="2" bestFit="1" customWidth="1"/>
    <col min="6408" max="6408" width="5.36328125" style="2" bestFit="1" customWidth="1"/>
    <col min="6409" max="6413" width="9.36328125" style="2"/>
    <col min="6414" max="6414" width="61.453125" style="2" bestFit="1" customWidth="1"/>
    <col min="6415" max="6415" width="15" style="2" bestFit="1" customWidth="1"/>
    <col min="6416" max="6416" width="12" style="2" bestFit="1" customWidth="1"/>
    <col min="6417" max="6654" width="9.36328125" style="2"/>
    <col min="6655" max="6655" width="45.6328125" style="2" customWidth="1"/>
    <col min="6656" max="6656" width="33.36328125" style="2" bestFit="1" customWidth="1"/>
    <col min="6657" max="6658" width="13.6328125" style="2" customWidth="1"/>
    <col min="6659" max="6659" width="14.54296875" style="2" customWidth="1"/>
    <col min="6660" max="6660" width="16.6328125" style="2" bestFit="1" customWidth="1"/>
    <col min="6661" max="6661" width="11.453125" style="2" customWidth="1"/>
    <col min="6662" max="6662" width="20.453125" style="2" customWidth="1"/>
    <col min="6663" max="6663" width="9" style="2" bestFit="1" customWidth="1"/>
    <col min="6664" max="6664" width="5.36328125" style="2" bestFit="1" customWidth="1"/>
    <col min="6665" max="6669" width="9.36328125" style="2"/>
    <col min="6670" max="6670" width="61.453125" style="2" bestFit="1" customWidth="1"/>
    <col min="6671" max="6671" width="15" style="2" bestFit="1" customWidth="1"/>
    <col min="6672" max="6672" width="12" style="2" bestFit="1" customWidth="1"/>
    <col min="6673" max="6910" width="9.36328125" style="2"/>
    <col min="6911" max="6911" width="45.6328125" style="2" customWidth="1"/>
    <col min="6912" max="6912" width="33.36328125" style="2" bestFit="1" customWidth="1"/>
    <col min="6913" max="6914" width="13.6328125" style="2" customWidth="1"/>
    <col min="6915" max="6915" width="14.54296875" style="2" customWidth="1"/>
    <col min="6916" max="6916" width="16.6328125" style="2" bestFit="1" customWidth="1"/>
    <col min="6917" max="6917" width="11.453125" style="2" customWidth="1"/>
    <col min="6918" max="6918" width="20.453125" style="2" customWidth="1"/>
    <col min="6919" max="6919" width="9" style="2" bestFit="1" customWidth="1"/>
    <col min="6920" max="6920" width="5.36328125" style="2" bestFit="1" customWidth="1"/>
    <col min="6921" max="6925" width="9.36328125" style="2"/>
    <col min="6926" max="6926" width="61.453125" style="2" bestFit="1" customWidth="1"/>
    <col min="6927" max="6927" width="15" style="2" bestFit="1" customWidth="1"/>
    <col min="6928" max="6928" width="12" style="2" bestFit="1" customWidth="1"/>
    <col min="6929" max="7166" width="9.36328125" style="2"/>
    <col min="7167" max="7167" width="45.6328125" style="2" customWidth="1"/>
    <col min="7168" max="7168" width="33.36328125" style="2" bestFit="1" customWidth="1"/>
    <col min="7169" max="7170" width="13.6328125" style="2" customWidth="1"/>
    <col min="7171" max="7171" width="14.54296875" style="2" customWidth="1"/>
    <col min="7172" max="7172" width="16.6328125" style="2" bestFit="1" customWidth="1"/>
    <col min="7173" max="7173" width="11.453125" style="2" customWidth="1"/>
    <col min="7174" max="7174" width="20.453125" style="2" customWidth="1"/>
    <col min="7175" max="7175" width="9" style="2" bestFit="1" customWidth="1"/>
    <col min="7176" max="7176" width="5.36328125" style="2" bestFit="1" customWidth="1"/>
    <col min="7177" max="7181" width="9.36328125" style="2"/>
    <col min="7182" max="7182" width="61.453125" style="2" bestFit="1" customWidth="1"/>
    <col min="7183" max="7183" width="15" style="2" bestFit="1" customWidth="1"/>
    <col min="7184" max="7184" width="12" style="2" bestFit="1" customWidth="1"/>
    <col min="7185" max="7422" width="9.36328125" style="2"/>
    <col min="7423" max="7423" width="45.6328125" style="2" customWidth="1"/>
    <col min="7424" max="7424" width="33.36328125" style="2" bestFit="1" customWidth="1"/>
    <col min="7425" max="7426" width="13.6328125" style="2" customWidth="1"/>
    <col min="7427" max="7427" width="14.54296875" style="2" customWidth="1"/>
    <col min="7428" max="7428" width="16.6328125" style="2" bestFit="1" customWidth="1"/>
    <col min="7429" max="7429" width="11.453125" style="2" customWidth="1"/>
    <col min="7430" max="7430" width="20.453125" style="2" customWidth="1"/>
    <col min="7431" max="7431" width="9" style="2" bestFit="1" customWidth="1"/>
    <col min="7432" max="7432" width="5.36328125" style="2" bestFit="1" customWidth="1"/>
    <col min="7433" max="7437" width="9.36328125" style="2"/>
    <col min="7438" max="7438" width="61.453125" style="2" bestFit="1" customWidth="1"/>
    <col min="7439" max="7439" width="15" style="2" bestFit="1" customWidth="1"/>
    <col min="7440" max="7440" width="12" style="2" bestFit="1" customWidth="1"/>
    <col min="7441" max="7678" width="9.36328125" style="2"/>
    <col min="7679" max="7679" width="45.6328125" style="2" customWidth="1"/>
    <col min="7680" max="7680" width="33.36328125" style="2" bestFit="1" customWidth="1"/>
    <col min="7681" max="7682" width="13.6328125" style="2" customWidth="1"/>
    <col min="7683" max="7683" width="14.54296875" style="2" customWidth="1"/>
    <col min="7684" max="7684" width="16.6328125" style="2" bestFit="1" customWidth="1"/>
    <col min="7685" max="7685" width="11.453125" style="2" customWidth="1"/>
    <col min="7686" max="7686" width="20.453125" style="2" customWidth="1"/>
    <col min="7687" max="7687" width="9" style="2" bestFit="1" customWidth="1"/>
    <col min="7688" max="7688" width="5.36328125" style="2" bestFit="1" customWidth="1"/>
    <col min="7689" max="7693" width="9.36328125" style="2"/>
    <col min="7694" max="7694" width="61.453125" style="2" bestFit="1" customWidth="1"/>
    <col min="7695" max="7695" width="15" style="2" bestFit="1" customWidth="1"/>
    <col min="7696" max="7696" width="12" style="2" bestFit="1" customWidth="1"/>
    <col min="7697" max="7934" width="9.36328125" style="2"/>
    <col min="7935" max="7935" width="45.6328125" style="2" customWidth="1"/>
    <col min="7936" max="7936" width="33.36328125" style="2" bestFit="1" customWidth="1"/>
    <col min="7937" max="7938" width="13.6328125" style="2" customWidth="1"/>
    <col min="7939" max="7939" width="14.54296875" style="2" customWidth="1"/>
    <col min="7940" max="7940" width="16.6328125" style="2" bestFit="1" customWidth="1"/>
    <col min="7941" max="7941" width="11.453125" style="2" customWidth="1"/>
    <col min="7942" max="7942" width="20.453125" style="2" customWidth="1"/>
    <col min="7943" max="7943" width="9" style="2" bestFit="1" customWidth="1"/>
    <col min="7944" max="7944" width="5.36328125" style="2" bestFit="1" customWidth="1"/>
    <col min="7945" max="7949" width="9.36328125" style="2"/>
    <col min="7950" max="7950" width="61.453125" style="2" bestFit="1" customWidth="1"/>
    <col min="7951" max="7951" width="15" style="2" bestFit="1" customWidth="1"/>
    <col min="7952" max="7952" width="12" style="2" bestFit="1" customWidth="1"/>
    <col min="7953" max="8190" width="9.36328125" style="2"/>
    <col min="8191" max="8191" width="45.6328125" style="2" customWidth="1"/>
    <col min="8192" max="8192" width="33.36328125" style="2" bestFit="1" customWidth="1"/>
    <col min="8193" max="8194" width="13.6328125" style="2" customWidth="1"/>
    <col min="8195" max="8195" width="14.54296875" style="2" customWidth="1"/>
    <col min="8196" max="8196" width="16.6328125" style="2" bestFit="1" customWidth="1"/>
    <col min="8197" max="8197" width="11.453125" style="2" customWidth="1"/>
    <col min="8198" max="8198" width="20.453125" style="2" customWidth="1"/>
    <col min="8199" max="8199" width="9" style="2" bestFit="1" customWidth="1"/>
    <col min="8200" max="8200" width="5.36328125" style="2" bestFit="1" customWidth="1"/>
    <col min="8201" max="8205" width="9.36328125" style="2"/>
    <col min="8206" max="8206" width="61.453125" style="2" bestFit="1" customWidth="1"/>
    <col min="8207" max="8207" width="15" style="2" bestFit="1" customWidth="1"/>
    <col min="8208" max="8208" width="12" style="2" bestFit="1" customWidth="1"/>
    <col min="8209" max="8446" width="9.36328125" style="2"/>
    <col min="8447" max="8447" width="45.6328125" style="2" customWidth="1"/>
    <col min="8448" max="8448" width="33.36328125" style="2" bestFit="1" customWidth="1"/>
    <col min="8449" max="8450" width="13.6328125" style="2" customWidth="1"/>
    <col min="8451" max="8451" width="14.54296875" style="2" customWidth="1"/>
    <col min="8452" max="8452" width="16.6328125" style="2" bestFit="1" customWidth="1"/>
    <col min="8453" max="8453" width="11.453125" style="2" customWidth="1"/>
    <col min="8454" max="8454" width="20.453125" style="2" customWidth="1"/>
    <col min="8455" max="8455" width="9" style="2" bestFit="1" customWidth="1"/>
    <col min="8456" max="8456" width="5.36328125" style="2" bestFit="1" customWidth="1"/>
    <col min="8457" max="8461" width="9.36328125" style="2"/>
    <col min="8462" max="8462" width="61.453125" style="2" bestFit="1" customWidth="1"/>
    <col min="8463" max="8463" width="15" style="2" bestFit="1" customWidth="1"/>
    <col min="8464" max="8464" width="12" style="2" bestFit="1" customWidth="1"/>
    <col min="8465" max="8702" width="9.36328125" style="2"/>
    <col min="8703" max="8703" width="45.6328125" style="2" customWidth="1"/>
    <col min="8704" max="8704" width="33.36328125" style="2" bestFit="1" customWidth="1"/>
    <col min="8705" max="8706" width="13.6328125" style="2" customWidth="1"/>
    <col min="8707" max="8707" width="14.54296875" style="2" customWidth="1"/>
    <col min="8708" max="8708" width="16.6328125" style="2" bestFit="1" customWidth="1"/>
    <col min="8709" max="8709" width="11.453125" style="2" customWidth="1"/>
    <col min="8710" max="8710" width="20.453125" style="2" customWidth="1"/>
    <col min="8711" max="8711" width="9" style="2" bestFit="1" customWidth="1"/>
    <col min="8712" max="8712" width="5.36328125" style="2" bestFit="1" customWidth="1"/>
    <col min="8713" max="8717" width="9.36328125" style="2"/>
    <col min="8718" max="8718" width="61.453125" style="2" bestFit="1" customWidth="1"/>
    <col min="8719" max="8719" width="15" style="2" bestFit="1" customWidth="1"/>
    <col min="8720" max="8720" width="12" style="2" bestFit="1" customWidth="1"/>
    <col min="8721" max="8958" width="9.36328125" style="2"/>
    <col min="8959" max="8959" width="45.6328125" style="2" customWidth="1"/>
    <col min="8960" max="8960" width="33.36328125" style="2" bestFit="1" customWidth="1"/>
    <col min="8961" max="8962" width="13.6328125" style="2" customWidth="1"/>
    <col min="8963" max="8963" width="14.54296875" style="2" customWidth="1"/>
    <col min="8964" max="8964" width="16.6328125" style="2" bestFit="1" customWidth="1"/>
    <col min="8965" max="8965" width="11.453125" style="2" customWidth="1"/>
    <col min="8966" max="8966" width="20.453125" style="2" customWidth="1"/>
    <col min="8967" max="8967" width="9" style="2" bestFit="1" customWidth="1"/>
    <col min="8968" max="8968" width="5.36328125" style="2" bestFit="1" customWidth="1"/>
    <col min="8969" max="8973" width="9.36328125" style="2"/>
    <col min="8974" max="8974" width="61.453125" style="2" bestFit="1" customWidth="1"/>
    <col min="8975" max="8975" width="15" style="2" bestFit="1" customWidth="1"/>
    <col min="8976" max="8976" width="12" style="2" bestFit="1" customWidth="1"/>
    <col min="8977" max="9214" width="9.36328125" style="2"/>
    <col min="9215" max="9215" width="45.6328125" style="2" customWidth="1"/>
    <col min="9216" max="9216" width="33.36328125" style="2" bestFit="1" customWidth="1"/>
    <col min="9217" max="9218" width="13.6328125" style="2" customWidth="1"/>
    <col min="9219" max="9219" width="14.54296875" style="2" customWidth="1"/>
    <col min="9220" max="9220" width="16.6328125" style="2" bestFit="1" customWidth="1"/>
    <col min="9221" max="9221" width="11.453125" style="2" customWidth="1"/>
    <col min="9222" max="9222" width="20.453125" style="2" customWidth="1"/>
    <col min="9223" max="9223" width="9" style="2" bestFit="1" customWidth="1"/>
    <col min="9224" max="9224" width="5.36328125" style="2" bestFit="1" customWidth="1"/>
    <col min="9225" max="9229" width="9.36328125" style="2"/>
    <col min="9230" max="9230" width="61.453125" style="2" bestFit="1" customWidth="1"/>
    <col min="9231" max="9231" width="15" style="2" bestFit="1" customWidth="1"/>
    <col min="9232" max="9232" width="12" style="2" bestFit="1" customWidth="1"/>
    <col min="9233" max="9470" width="9.36328125" style="2"/>
    <col min="9471" max="9471" width="45.6328125" style="2" customWidth="1"/>
    <col min="9472" max="9472" width="33.36328125" style="2" bestFit="1" customWidth="1"/>
    <col min="9473" max="9474" width="13.6328125" style="2" customWidth="1"/>
    <col min="9475" max="9475" width="14.54296875" style="2" customWidth="1"/>
    <col min="9476" max="9476" width="16.6328125" style="2" bestFit="1" customWidth="1"/>
    <col min="9477" max="9477" width="11.453125" style="2" customWidth="1"/>
    <col min="9478" max="9478" width="20.453125" style="2" customWidth="1"/>
    <col min="9479" max="9479" width="9" style="2" bestFit="1" customWidth="1"/>
    <col min="9480" max="9480" width="5.36328125" style="2" bestFit="1" customWidth="1"/>
    <col min="9481" max="9485" width="9.36328125" style="2"/>
    <col min="9486" max="9486" width="61.453125" style="2" bestFit="1" customWidth="1"/>
    <col min="9487" max="9487" width="15" style="2" bestFit="1" customWidth="1"/>
    <col min="9488" max="9488" width="12" style="2" bestFit="1" customWidth="1"/>
    <col min="9489" max="9726" width="9.36328125" style="2"/>
    <col min="9727" max="9727" width="45.6328125" style="2" customWidth="1"/>
    <col min="9728" max="9728" width="33.36328125" style="2" bestFit="1" customWidth="1"/>
    <col min="9729" max="9730" width="13.6328125" style="2" customWidth="1"/>
    <col min="9731" max="9731" width="14.54296875" style="2" customWidth="1"/>
    <col min="9732" max="9732" width="16.6328125" style="2" bestFit="1" customWidth="1"/>
    <col min="9733" max="9733" width="11.453125" style="2" customWidth="1"/>
    <col min="9734" max="9734" width="20.453125" style="2" customWidth="1"/>
    <col min="9735" max="9735" width="9" style="2" bestFit="1" customWidth="1"/>
    <col min="9736" max="9736" width="5.36328125" style="2" bestFit="1" customWidth="1"/>
    <col min="9737" max="9741" width="9.36328125" style="2"/>
    <col min="9742" max="9742" width="61.453125" style="2" bestFit="1" customWidth="1"/>
    <col min="9743" max="9743" width="15" style="2" bestFit="1" customWidth="1"/>
    <col min="9744" max="9744" width="12" style="2" bestFit="1" customWidth="1"/>
    <col min="9745" max="9982" width="9.36328125" style="2"/>
    <col min="9983" max="9983" width="45.6328125" style="2" customWidth="1"/>
    <col min="9984" max="9984" width="33.36328125" style="2" bestFit="1" customWidth="1"/>
    <col min="9985" max="9986" width="13.6328125" style="2" customWidth="1"/>
    <col min="9987" max="9987" width="14.54296875" style="2" customWidth="1"/>
    <col min="9988" max="9988" width="16.6328125" style="2" bestFit="1" customWidth="1"/>
    <col min="9989" max="9989" width="11.453125" style="2" customWidth="1"/>
    <col min="9990" max="9990" width="20.453125" style="2" customWidth="1"/>
    <col min="9991" max="9991" width="9" style="2" bestFit="1" customWidth="1"/>
    <col min="9992" max="9992" width="5.36328125" style="2" bestFit="1" customWidth="1"/>
    <col min="9993" max="9997" width="9.36328125" style="2"/>
    <col min="9998" max="9998" width="61.453125" style="2" bestFit="1" customWidth="1"/>
    <col min="9999" max="9999" width="15" style="2" bestFit="1" customWidth="1"/>
    <col min="10000" max="10000" width="12" style="2" bestFit="1" customWidth="1"/>
    <col min="10001" max="10238" width="9.36328125" style="2"/>
    <col min="10239" max="10239" width="45.6328125" style="2" customWidth="1"/>
    <col min="10240" max="10240" width="33.36328125" style="2" bestFit="1" customWidth="1"/>
    <col min="10241" max="10242" width="13.6328125" style="2" customWidth="1"/>
    <col min="10243" max="10243" width="14.54296875" style="2" customWidth="1"/>
    <col min="10244" max="10244" width="16.6328125" style="2" bestFit="1" customWidth="1"/>
    <col min="10245" max="10245" width="11.453125" style="2" customWidth="1"/>
    <col min="10246" max="10246" width="20.453125" style="2" customWidth="1"/>
    <col min="10247" max="10247" width="9" style="2" bestFit="1" customWidth="1"/>
    <col min="10248" max="10248" width="5.36328125" style="2" bestFit="1" customWidth="1"/>
    <col min="10249" max="10253" width="9.36328125" style="2"/>
    <col min="10254" max="10254" width="61.453125" style="2" bestFit="1" customWidth="1"/>
    <col min="10255" max="10255" width="15" style="2" bestFit="1" customWidth="1"/>
    <col min="10256" max="10256" width="12" style="2" bestFit="1" customWidth="1"/>
    <col min="10257" max="10494" width="9.36328125" style="2"/>
    <col min="10495" max="10495" width="45.6328125" style="2" customWidth="1"/>
    <col min="10496" max="10496" width="33.36328125" style="2" bestFit="1" customWidth="1"/>
    <col min="10497" max="10498" width="13.6328125" style="2" customWidth="1"/>
    <col min="10499" max="10499" width="14.54296875" style="2" customWidth="1"/>
    <col min="10500" max="10500" width="16.6328125" style="2" bestFit="1" customWidth="1"/>
    <col min="10501" max="10501" width="11.453125" style="2" customWidth="1"/>
    <col min="10502" max="10502" width="20.453125" style="2" customWidth="1"/>
    <col min="10503" max="10503" width="9" style="2" bestFit="1" customWidth="1"/>
    <col min="10504" max="10504" width="5.36328125" style="2" bestFit="1" customWidth="1"/>
    <col min="10505" max="10509" width="9.36328125" style="2"/>
    <col min="10510" max="10510" width="61.453125" style="2" bestFit="1" customWidth="1"/>
    <col min="10511" max="10511" width="15" style="2" bestFit="1" customWidth="1"/>
    <col min="10512" max="10512" width="12" style="2" bestFit="1" customWidth="1"/>
    <col min="10513" max="10750" width="9.36328125" style="2"/>
    <col min="10751" max="10751" width="45.6328125" style="2" customWidth="1"/>
    <col min="10752" max="10752" width="33.36328125" style="2" bestFit="1" customWidth="1"/>
    <col min="10753" max="10754" width="13.6328125" style="2" customWidth="1"/>
    <col min="10755" max="10755" width="14.54296875" style="2" customWidth="1"/>
    <col min="10756" max="10756" width="16.6328125" style="2" bestFit="1" customWidth="1"/>
    <col min="10757" max="10757" width="11.453125" style="2" customWidth="1"/>
    <col min="10758" max="10758" width="20.453125" style="2" customWidth="1"/>
    <col min="10759" max="10759" width="9" style="2" bestFit="1" customWidth="1"/>
    <col min="10760" max="10760" width="5.36328125" style="2" bestFit="1" customWidth="1"/>
    <col min="10761" max="10765" width="9.36328125" style="2"/>
    <col min="10766" max="10766" width="61.453125" style="2" bestFit="1" customWidth="1"/>
    <col min="10767" max="10767" width="15" style="2" bestFit="1" customWidth="1"/>
    <col min="10768" max="10768" width="12" style="2" bestFit="1" customWidth="1"/>
    <col min="10769" max="11006" width="9.36328125" style="2"/>
    <col min="11007" max="11007" width="45.6328125" style="2" customWidth="1"/>
    <col min="11008" max="11008" width="33.36328125" style="2" bestFit="1" customWidth="1"/>
    <col min="11009" max="11010" width="13.6328125" style="2" customWidth="1"/>
    <col min="11011" max="11011" width="14.54296875" style="2" customWidth="1"/>
    <col min="11012" max="11012" width="16.6328125" style="2" bestFit="1" customWidth="1"/>
    <col min="11013" max="11013" width="11.453125" style="2" customWidth="1"/>
    <col min="11014" max="11014" width="20.453125" style="2" customWidth="1"/>
    <col min="11015" max="11015" width="9" style="2" bestFit="1" customWidth="1"/>
    <col min="11016" max="11016" width="5.36328125" style="2" bestFit="1" customWidth="1"/>
    <col min="11017" max="11021" width="9.36328125" style="2"/>
    <col min="11022" max="11022" width="61.453125" style="2" bestFit="1" customWidth="1"/>
    <col min="11023" max="11023" width="15" style="2" bestFit="1" customWidth="1"/>
    <col min="11024" max="11024" width="12" style="2" bestFit="1" customWidth="1"/>
    <col min="11025" max="11262" width="9.36328125" style="2"/>
    <col min="11263" max="11263" width="45.6328125" style="2" customWidth="1"/>
    <col min="11264" max="11264" width="33.36328125" style="2" bestFit="1" customWidth="1"/>
    <col min="11265" max="11266" width="13.6328125" style="2" customWidth="1"/>
    <col min="11267" max="11267" width="14.54296875" style="2" customWidth="1"/>
    <col min="11268" max="11268" width="16.6328125" style="2" bestFit="1" customWidth="1"/>
    <col min="11269" max="11269" width="11.453125" style="2" customWidth="1"/>
    <col min="11270" max="11270" width="20.453125" style="2" customWidth="1"/>
    <col min="11271" max="11271" width="9" style="2" bestFit="1" customWidth="1"/>
    <col min="11272" max="11272" width="5.36328125" style="2" bestFit="1" customWidth="1"/>
    <col min="11273" max="11277" width="9.36328125" style="2"/>
    <col min="11278" max="11278" width="61.453125" style="2" bestFit="1" customWidth="1"/>
    <col min="11279" max="11279" width="15" style="2" bestFit="1" customWidth="1"/>
    <col min="11280" max="11280" width="12" style="2" bestFit="1" customWidth="1"/>
    <col min="11281" max="11518" width="9.36328125" style="2"/>
    <col min="11519" max="11519" width="45.6328125" style="2" customWidth="1"/>
    <col min="11520" max="11520" width="33.36328125" style="2" bestFit="1" customWidth="1"/>
    <col min="11521" max="11522" width="13.6328125" style="2" customWidth="1"/>
    <col min="11523" max="11523" width="14.54296875" style="2" customWidth="1"/>
    <col min="11524" max="11524" width="16.6328125" style="2" bestFit="1" customWidth="1"/>
    <col min="11525" max="11525" width="11.453125" style="2" customWidth="1"/>
    <col min="11526" max="11526" width="20.453125" style="2" customWidth="1"/>
    <col min="11527" max="11527" width="9" style="2" bestFit="1" customWidth="1"/>
    <col min="11528" max="11528" width="5.36328125" style="2" bestFit="1" customWidth="1"/>
    <col min="11529" max="11533" width="9.36328125" style="2"/>
    <col min="11534" max="11534" width="61.453125" style="2" bestFit="1" customWidth="1"/>
    <col min="11535" max="11535" width="15" style="2" bestFit="1" customWidth="1"/>
    <col min="11536" max="11536" width="12" style="2" bestFit="1" customWidth="1"/>
    <col min="11537" max="11774" width="9.36328125" style="2"/>
    <col min="11775" max="11775" width="45.6328125" style="2" customWidth="1"/>
    <col min="11776" max="11776" width="33.36328125" style="2" bestFit="1" customWidth="1"/>
    <col min="11777" max="11778" width="13.6328125" style="2" customWidth="1"/>
    <col min="11779" max="11779" width="14.54296875" style="2" customWidth="1"/>
    <col min="11780" max="11780" width="16.6328125" style="2" bestFit="1" customWidth="1"/>
    <col min="11781" max="11781" width="11.453125" style="2" customWidth="1"/>
    <col min="11782" max="11782" width="20.453125" style="2" customWidth="1"/>
    <col min="11783" max="11783" width="9" style="2" bestFit="1" customWidth="1"/>
    <col min="11784" max="11784" width="5.36328125" style="2" bestFit="1" customWidth="1"/>
    <col min="11785" max="11789" width="9.36328125" style="2"/>
    <col min="11790" max="11790" width="61.453125" style="2" bestFit="1" customWidth="1"/>
    <col min="11791" max="11791" width="15" style="2" bestFit="1" customWidth="1"/>
    <col min="11792" max="11792" width="12" style="2" bestFit="1" customWidth="1"/>
    <col min="11793" max="12030" width="9.36328125" style="2"/>
    <col min="12031" max="12031" width="45.6328125" style="2" customWidth="1"/>
    <col min="12032" max="12032" width="33.36328125" style="2" bestFit="1" customWidth="1"/>
    <col min="12033" max="12034" width="13.6328125" style="2" customWidth="1"/>
    <col min="12035" max="12035" width="14.54296875" style="2" customWidth="1"/>
    <col min="12036" max="12036" width="16.6328125" style="2" bestFit="1" customWidth="1"/>
    <col min="12037" max="12037" width="11.453125" style="2" customWidth="1"/>
    <col min="12038" max="12038" width="20.453125" style="2" customWidth="1"/>
    <col min="12039" max="12039" width="9" style="2" bestFit="1" customWidth="1"/>
    <col min="12040" max="12040" width="5.36328125" style="2" bestFit="1" customWidth="1"/>
    <col min="12041" max="12045" width="9.36328125" style="2"/>
    <col min="12046" max="12046" width="61.453125" style="2" bestFit="1" customWidth="1"/>
    <col min="12047" max="12047" width="15" style="2" bestFit="1" customWidth="1"/>
    <col min="12048" max="12048" width="12" style="2" bestFit="1" customWidth="1"/>
    <col min="12049" max="12286" width="9.36328125" style="2"/>
    <col min="12287" max="12287" width="45.6328125" style="2" customWidth="1"/>
    <col min="12288" max="12288" width="33.36328125" style="2" bestFit="1" customWidth="1"/>
    <col min="12289" max="12290" width="13.6328125" style="2" customWidth="1"/>
    <col min="12291" max="12291" width="14.54296875" style="2" customWidth="1"/>
    <col min="12292" max="12292" width="16.6328125" style="2" bestFit="1" customWidth="1"/>
    <col min="12293" max="12293" width="11.453125" style="2" customWidth="1"/>
    <col min="12294" max="12294" width="20.453125" style="2" customWidth="1"/>
    <col min="12295" max="12295" width="9" style="2" bestFit="1" customWidth="1"/>
    <col min="12296" max="12296" width="5.36328125" style="2" bestFit="1" customWidth="1"/>
    <col min="12297" max="12301" width="9.36328125" style="2"/>
    <col min="12302" max="12302" width="61.453125" style="2" bestFit="1" customWidth="1"/>
    <col min="12303" max="12303" width="15" style="2" bestFit="1" customWidth="1"/>
    <col min="12304" max="12304" width="12" style="2" bestFit="1" customWidth="1"/>
    <col min="12305" max="12542" width="9.36328125" style="2"/>
    <col min="12543" max="12543" width="45.6328125" style="2" customWidth="1"/>
    <col min="12544" max="12544" width="33.36328125" style="2" bestFit="1" customWidth="1"/>
    <col min="12545" max="12546" width="13.6328125" style="2" customWidth="1"/>
    <col min="12547" max="12547" width="14.54296875" style="2" customWidth="1"/>
    <col min="12548" max="12548" width="16.6328125" style="2" bestFit="1" customWidth="1"/>
    <col min="12549" max="12549" width="11.453125" style="2" customWidth="1"/>
    <col min="12550" max="12550" width="20.453125" style="2" customWidth="1"/>
    <col min="12551" max="12551" width="9" style="2" bestFit="1" customWidth="1"/>
    <col min="12552" max="12552" width="5.36328125" style="2" bestFit="1" customWidth="1"/>
    <col min="12553" max="12557" width="9.36328125" style="2"/>
    <col min="12558" max="12558" width="61.453125" style="2" bestFit="1" customWidth="1"/>
    <col min="12559" max="12559" width="15" style="2" bestFit="1" customWidth="1"/>
    <col min="12560" max="12560" width="12" style="2" bestFit="1" customWidth="1"/>
    <col min="12561" max="12798" width="9.36328125" style="2"/>
    <col min="12799" max="12799" width="45.6328125" style="2" customWidth="1"/>
    <col min="12800" max="12800" width="33.36328125" style="2" bestFit="1" customWidth="1"/>
    <col min="12801" max="12802" width="13.6328125" style="2" customWidth="1"/>
    <col min="12803" max="12803" width="14.54296875" style="2" customWidth="1"/>
    <col min="12804" max="12804" width="16.6328125" style="2" bestFit="1" customWidth="1"/>
    <col min="12805" max="12805" width="11.453125" style="2" customWidth="1"/>
    <col min="12806" max="12806" width="20.453125" style="2" customWidth="1"/>
    <col min="12807" max="12807" width="9" style="2" bestFit="1" customWidth="1"/>
    <col min="12808" max="12808" width="5.36328125" style="2" bestFit="1" customWidth="1"/>
    <col min="12809" max="12813" width="9.36328125" style="2"/>
    <col min="12814" max="12814" width="61.453125" style="2" bestFit="1" customWidth="1"/>
    <col min="12815" max="12815" width="15" style="2" bestFit="1" customWidth="1"/>
    <col min="12816" max="12816" width="12" style="2" bestFit="1" customWidth="1"/>
    <col min="12817" max="13054" width="9.36328125" style="2"/>
    <col min="13055" max="13055" width="45.6328125" style="2" customWidth="1"/>
    <col min="13056" max="13056" width="33.36328125" style="2" bestFit="1" customWidth="1"/>
    <col min="13057" max="13058" width="13.6328125" style="2" customWidth="1"/>
    <col min="13059" max="13059" width="14.54296875" style="2" customWidth="1"/>
    <col min="13060" max="13060" width="16.6328125" style="2" bestFit="1" customWidth="1"/>
    <col min="13061" max="13061" width="11.453125" style="2" customWidth="1"/>
    <col min="13062" max="13062" width="20.453125" style="2" customWidth="1"/>
    <col min="13063" max="13063" width="9" style="2" bestFit="1" customWidth="1"/>
    <col min="13064" max="13064" width="5.36328125" style="2" bestFit="1" customWidth="1"/>
    <col min="13065" max="13069" width="9.36328125" style="2"/>
    <col min="13070" max="13070" width="61.453125" style="2" bestFit="1" customWidth="1"/>
    <col min="13071" max="13071" width="15" style="2" bestFit="1" customWidth="1"/>
    <col min="13072" max="13072" width="12" style="2" bestFit="1" customWidth="1"/>
    <col min="13073" max="13310" width="9.36328125" style="2"/>
    <col min="13311" max="13311" width="45.6328125" style="2" customWidth="1"/>
    <col min="13312" max="13312" width="33.36328125" style="2" bestFit="1" customWidth="1"/>
    <col min="13313" max="13314" width="13.6328125" style="2" customWidth="1"/>
    <col min="13315" max="13315" width="14.54296875" style="2" customWidth="1"/>
    <col min="13316" max="13316" width="16.6328125" style="2" bestFit="1" customWidth="1"/>
    <col min="13317" max="13317" width="11.453125" style="2" customWidth="1"/>
    <col min="13318" max="13318" width="20.453125" style="2" customWidth="1"/>
    <col min="13319" max="13319" width="9" style="2" bestFit="1" customWidth="1"/>
    <col min="13320" max="13320" width="5.36328125" style="2" bestFit="1" customWidth="1"/>
    <col min="13321" max="13325" width="9.36328125" style="2"/>
    <col min="13326" max="13326" width="61.453125" style="2" bestFit="1" customWidth="1"/>
    <col min="13327" max="13327" width="15" style="2" bestFit="1" customWidth="1"/>
    <col min="13328" max="13328" width="12" style="2" bestFit="1" customWidth="1"/>
    <col min="13329" max="13566" width="9.36328125" style="2"/>
    <col min="13567" max="13567" width="45.6328125" style="2" customWidth="1"/>
    <col min="13568" max="13568" width="33.36328125" style="2" bestFit="1" customWidth="1"/>
    <col min="13569" max="13570" width="13.6328125" style="2" customWidth="1"/>
    <col min="13571" max="13571" width="14.54296875" style="2" customWidth="1"/>
    <col min="13572" max="13572" width="16.6328125" style="2" bestFit="1" customWidth="1"/>
    <col min="13573" max="13573" width="11.453125" style="2" customWidth="1"/>
    <col min="13574" max="13574" width="20.453125" style="2" customWidth="1"/>
    <col min="13575" max="13575" width="9" style="2" bestFit="1" customWidth="1"/>
    <col min="13576" max="13576" width="5.36328125" style="2" bestFit="1" customWidth="1"/>
    <col min="13577" max="13581" width="9.36328125" style="2"/>
    <col min="13582" max="13582" width="61.453125" style="2" bestFit="1" customWidth="1"/>
    <col min="13583" max="13583" width="15" style="2" bestFit="1" customWidth="1"/>
    <col min="13584" max="13584" width="12" style="2" bestFit="1" customWidth="1"/>
    <col min="13585" max="13822" width="9.36328125" style="2"/>
    <col min="13823" max="13823" width="45.6328125" style="2" customWidth="1"/>
    <col min="13824" max="13824" width="33.36328125" style="2" bestFit="1" customWidth="1"/>
    <col min="13825" max="13826" width="13.6328125" style="2" customWidth="1"/>
    <col min="13827" max="13827" width="14.54296875" style="2" customWidth="1"/>
    <col min="13828" max="13828" width="16.6328125" style="2" bestFit="1" customWidth="1"/>
    <col min="13829" max="13829" width="11.453125" style="2" customWidth="1"/>
    <col min="13830" max="13830" width="20.453125" style="2" customWidth="1"/>
    <col min="13831" max="13831" width="9" style="2" bestFit="1" customWidth="1"/>
    <col min="13832" max="13832" width="5.36328125" style="2" bestFit="1" customWidth="1"/>
    <col min="13833" max="13837" width="9.36328125" style="2"/>
    <col min="13838" max="13838" width="61.453125" style="2" bestFit="1" customWidth="1"/>
    <col min="13839" max="13839" width="15" style="2" bestFit="1" customWidth="1"/>
    <col min="13840" max="13840" width="12" style="2" bestFit="1" customWidth="1"/>
    <col min="13841" max="14078" width="9.36328125" style="2"/>
    <col min="14079" max="14079" width="45.6328125" style="2" customWidth="1"/>
    <col min="14080" max="14080" width="33.36328125" style="2" bestFit="1" customWidth="1"/>
    <col min="14081" max="14082" width="13.6328125" style="2" customWidth="1"/>
    <col min="14083" max="14083" width="14.54296875" style="2" customWidth="1"/>
    <col min="14084" max="14084" width="16.6328125" style="2" bestFit="1" customWidth="1"/>
    <col min="14085" max="14085" width="11.453125" style="2" customWidth="1"/>
    <col min="14086" max="14086" width="20.453125" style="2" customWidth="1"/>
    <col min="14087" max="14087" width="9" style="2" bestFit="1" customWidth="1"/>
    <col min="14088" max="14088" width="5.36328125" style="2" bestFit="1" customWidth="1"/>
    <col min="14089" max="14093" width="9.36328125" style="2"/>
    <col min="14094" max="14094" width="61.453125" style="2" bestFit="1" customWidth="1"/>
    <col min="14095" max="14095" width="15" style="2" bestFit="1" customWidth="1"/>
    <col min="14096" max="14096" width="12" style="2" bestFit="1" customWidth="1"/>
    <col min="14097" max="14334" width="9.36328125" style="2"/>
    <col min="14335" max="14335" width="45.6328125" style="2" customWidth="1"/>
    <col min="14336" max="14336" width="33.36328125" style="2" bestFit="1" customWidth="1"/>
    <col min="14337" max="14338" width="13.6328125" style="2" customWidth="1"/>
    <col min="14339" max="14339" width="14.54296875" style="2" customWidth="1"/>
    <col min="14340" max="14340" width="16.6328125" style="2" bestFit="1" customWidth="1"/>
    <col min="14341" max="14341" width="11.453125" style="2" customWidth="1"/>
    <col min="14342" max="14342" width="20.453125" style="2" customWidth="1"/>
    <col min="14343" max="14343" width="9" style="2" bestFit="1" customWidth="1"/>
    <col min="14344" max="14344" width="5.36328125" style="2" bestFit="1" customWidth="1"/>
    <col min="14345" max="14349" width="9.36328125" style="2"/>
    <col min="14350" max="14350" width="61.453125" style="2" bestFit="1" customWidth="1"/>
    <col min="14351" max="14351" width="15" style="2" bestFit="1" customWidth="1"/>
    <col min="14352" max="14352" width="12" style="2" bestFit="1" customWidth="1"/>
    <col min="14353" max="14590" width="9.36328125" style="2"/>
    <col min="14591" max="14591" width="45.6328125" style="2" customWidth="1"/>
    <col min="14592" max="14592" width="33.36328125" style="2" bestFit="1" customWidth="1"/>
    <col min="14593" max="14594" width="13.6328125" style="2" customWidth="1"/>
    <col min="14595" max="14595" width="14.54296875" style="2" customWidth="1"/>
    <col min="14596" max="14596" width="16.6328125" style="2" bestFit="1" customWidth="1"/>
    <col min="14597" max="14597" width="11.453125" style="2" customWidth="1"/>
    <col min="14598" max="14598" width="20.453125" style="2" customWidth="1"/>
    <col min="14599" max="14599" width="9" style="2" bestFit="1" customWidth="1"/>
    <col min="14600" max="14600" width="5.36328125" style="2" bestFit="1" customWidth="1"/>
    <col min="14601" max="14605" width="9.36328125" style="2"/>
    <col min="14606" max="14606" width="61.453125" style="2" bestFit="1" customWidth="1"/>
    <col min="14607" max="14607" width="15" style="2" bestFit="1" customWidth="1"/>
    <col min="14608" max="14608" width="12" style="2" bestFit="1" customWidth="1"/>
    <col min="14609" max="14846" width="9.36328125" style="2"/>
    <col min="14847" max="14847" width="45.6328125" style="2" customWidth="1"/>
    <col min="14848" max="14848" width="33.36328125" style="2" bestFit="1" customWidth="1"/>
    <col min="14849" max="14850" width="13.6328125" style="2" customWidth="1"/>
    <col min="14851" max="14851" width="14.54296875" style="2" customWidth="1"/>
    <col min="14852" max="14852" width="16.6328125" style="2" bestFit="1" customWidth="1"/>
    <col min="14853" max="14853" width="11.453125" style="2" customWidth="1"/>
    <col min="14854" max="14854" width="20.453125" style="2" customWidth="1"/>
    <col min="14855" max="14855" width="9" style="2" bestFit="1" customWidth="1"/>
    <col min="14856" max="14856" width="5.36328125" style="2" bestFit="1" customWidth="1"/>
    <col min="14857" max="14861" width="9.36328125" style="2"/>
    <col min="14862" max="14862" width="61.453125" style="2" bestFit="1" customWidth="1"/>
    <col min="14863" max="14863" width="15" style="2" bestFit="1" customWidth="1"/>
    <col min="14864" max="14864" width="12" style="2" bestFit="1" customWidth="1"/>
    <col min="14865" max="15102" width="9.36328125" style="2"/>
    <col min="15103" max="15103" width="45.6328125" style="2" customWidth="1"/>
    <col min="15104" max="15104" width="33.36328125" style="2" bestFit="1" customWidth="1"/>
    <col min="15105" max="15106" width="13.6328125" style="2" customWidth="1"/>
    <col min="15107" max="15107" width="14.54296875" style="2" customWidth="1"/>
    <col min="15108" max="15108" width="16.6328125" style="2" bestFit="1" customWidth="1"/>
    <col min="15109" max="15109" width="11.453125" style="2" customWidth="1"/>
    <col min="15110" max="15110" width="20.453125" style="2" customWidth="1"/>
    <col min="15111" max="15111" width="9" style="2" bestFit="1" customWidth="1"/>
    <col min="15112" max="15112" width="5.36328125" style="2" bestFit="1" customWidth="1"/>
    <col min="15113" max="15117" width="9.36328125" style="2"/>
    <col min="15118" max="15118" width="61.453125" style="2" bestFit="1" customWidth="1"/>
    <col min="15119" max="15119" width="15" style="2" bestFit="1" customWidth="1"/>
    <col min="15120" max="15120" width="12" style="2" bestFit="1" customWidth="1"/>
    <col min="15121" max="15358" width="9.36328125" style="2"/>
    <col min="15359" max="15359" width="45.6328125" style="2" customWidth="1"/>
    <col min="15360" max="15360" width="33.36328125" style="2" bestFit="1" customWidth="1"/>
    <col min="15361" max="15362" width="13.6328125" style="2" customWidth="1"/>
    <col min="15363" max="15363" width="14.54296875" style="2" customWidth="1"/>
    <col min="15364" max="15364" width="16.6328125" style="2" bestFit="1" customWidth="1"/>
    <col min="15365" max="15365" width="11.453125" style="2" customWidth="1"/>
    <col min="15366" max="15366" width="20.453125" style="2" customWidth="1"/>
    <col min="15367" max="15367" width="9" style="2" bestFit="1" customWidth="1"/>
    <col min="15368" max="15368" width="5.36328125" style="2" bestFit="1" customWidth="1"/>
    <col min="15369" max="15373" width="9.36328125" style="2"/>
    <col min="15374" max="15374" width="61.453125" style="2" bestFit="1" customWidth="1"/>
    <col min="15375" max="15375" width="15" style="2" bestFit="1" customWidth="1"/>
    <col min="15376" max="15376" width="12" style="2" bestFit="1" customWidth="1"/>
    <col min="15377" max="15614" width="9.36328125" style="2"/>
    <col min="15615" max="15615" width="45.6328125" style="2" customWidth="1"/>
    <col min="15616" max="15616" width="33.36328125" style="2" bestFit="1" customWidth="1"/>
    <col min="15617" max="15618" width="13.6328125" style="2" customWidth="1"/>
    <col min="15619" max="15619" width="14.54296875" style="2" customWidth="1"/>
    <col min="15620" max="15620" width="16.6328125" style="2" bestFit="1" customWidth="1"/>
    <col min="15621" max="15621" width="11.453125" style="2" customWidth="1"/>
    <col min="15622" max="15622" width="20.453125" style="2" customWidth="1"/>
    <col min="15623" max="15623" width="9" style="2" bestFit="1" customWidth="1"/>
    <col min="15624" max="15624" width="5.36328125" style="2" bestFit="1" customWidth="1"/>
    <col min="15625" max="15629" width="9.36328125" style="2"/>
    <col min="15630" max="15630" width="61.453125" style="2" bestFit="1" customWidth="1"/>
    <col min="15631" max="15631" width="15" style="2" bestFit="1" customWidth="1"/>
    <col min="15632" max="15632" width="12" style="2" bestFit="1" customWidth="1"/>
    <col min="15633" max="15870" width="9.36328125" style="2"/>
    <col min="15871" max="15871" width="45.6328125" style="2" customWidth="1"/>
    <col min="15872" max="15872" width="33.36328125" style="2" bestFit="1" customWidth="1"/>
    <col min="15873" max="15874" width="13.6328125" style="2" customWidth="1"/>
    <col min="15875" max="15875" width="14.54296875" style="2" customWidth="1"/>
    <col min="15876" max="15876" width="16.6328125" style="2" bestFit="1" customWidth="1"/>
    <col min="15877" max="15877" width="11.453125" style="2" customWidth="1"/>
    <col min="15878" max="15878" width="20.453125" style="2" customWidth="1"/>
    <col min="15879" max="15879" width="9" style="2" bestFit="1" customWidth="1"/>
    <col min="15880" max="15880" width="5.36328125" style="2" bestFit="1" customWidth="1"/>
    <col min="15881" max="15885" width="9.36328125" style="2"/>
    <col min="15886" max="15886" width="61.453125" style="2" bestFit="1" customWidth="1"/>
    <col min="15887" max="15887" width="15" style="2" bestFit="1" customWidth="1"/>
    <col min="15888" max="15888" width="12" style="2" bestFit="1" customWidth="1"/>
    <col min="15889" max="16126" width="9.36328125" style="2"/>
    <col min="16127" max="16127" width="45.6328125" style="2" customWidth="1"/>
    <col min="16128" max="16128" width="33.36328125" style="2" bestFit="1" customWidth="1"/>
    <col min="16129" max="16130" width="13.6328125" style="2" customWidth="1"/>
    <col min="16131" max="16131" width="14.54296875" style="2" customWidth="1"/>
    <col min="16132" max="16132" width="16.6328125" style="2" bestFit="1" customWidth="1"/>
    <col min="16133" max="16133" width="11.453125" style="2" customWidth="1"/>
    <col min="16134" max="16134" width="20.453125" style="2" customWidth="1"/>
    <col min="16135" max="16135" width="9" style="2" bestFit="1" customWidth="1"/>
    <col min="16136" max="16136" width="5.36328125" style="2" bestFit="1" customWidth="1"/>
    <col min="16137" max="16141" width="9.36328125" style="2"/>
    <col min="16142" max="16142" width="61.453125" style="2" bestFit="1" customWidth="1"/>
    <col min="16143" max="16143" width="15" style="2" bestFit="1" customWidth="1"/>
    <col min="16144" max="16144" width="12" style="2" bestFit="1" customWidth="1"/>
    <col min="16145" max="16384" width="9.36328125" style="2"/>
  </cols>
  <sheetData>
    <row r="1" spans="1:15" x14ac:dyDescent="0.35">
      <c r="A1" s="217" t="s">
        <v>26</v>
      </c>
      <c r="B1" s="217"/>
      <c r="C1" s="217"/>
      <c r="D1" s="217"/>
      <c r="E1" s="217"/>
      <c r="F1" s="147"/>
      <c r="O1" s="2"/>
    </row>
    <row r="2" spans="1:15" x14ac:dyDescent="0.35">
      <c r="A2" s="217" t="s">
        <v>104</v>
      </c>
      <c r="B2" s="217"/>
      <c r="C2" s="217"/>
      <c r="D2" s="217"/>
      <c r="E2" s="217"/>
      <c r="F2" s="174" t="s">
        <v>165</v>
      </c>
      <c r="O2" s="2"/>
    </row>
    <row r="3" spans="1:15" x14ac:dyDescent="0.35">
      <c r="A3" s="217" t="s">
        <v>138</v>
      </c>
      <c r="B3" s="217"/>
      <c r="C3" s="217"/>
      <c r="D3" s="217"/>
      <c r="E3" s="217"/>
      <c r="F3" s="111"/>
      <c r="O3" s="2"/>
    </row>
    <row r="4" spans="1:15" x14ac:dyDescent="0.35">
      <c r="A4" s="217" t="s">
        <v>155</v>
      </c>
      <c r="B4" s="217"/>
      <c r="C4" s="217"/>
      <c r="D4" s="217"/>
      <c r="E4" s="217"/>
      <c r="O4" s="2"/>
    </row>
    <row r="5" spans="1:15" x14ac:dyDescent="0.35">
      <c r="C5" s="21"/>
      <c r="D5" s="21"/>
      <c r="E5" s="21"/>
      <c r="O5" s="2"/>
    </row>
    <row r="6" spans="1:15" ht="15" thickBot="1" x14ac:dyDescent="0.4">
      <c r="A6" s="122" t="s">
        <v>30</v>
      </c>
      <c r="B6" s="122" t="s">
        <v>14</v>
      </c>
      <c r="C6" s="123">
        <v>2025</v>
      </c>
      <c r="D6" s="91"/>
      <c r="E6" s="90"/>
      <c r="O6" s="2"/>
    </row>
    <row r="7" spans="1:15" x14ac:dyDescent="0.35">
      <c r="A7" s="13" t="s">
        <v>102</v>
      </c>
      <c r="B7" s="13" t="s">
        <v>101</v>
      </c>
      <c r="C7" s="15">
        <v>196649734</v>
      </c>
      <c r="D7" s="5"/>
      <c r="E7" s="22"/>
      <c r="H7" s="124"/>
      <c r="I7" s="124"/>
      <c r="J7" s="124"/>
      <c r="O7" s="2"/>
    </row>
    <row r="8" spans="1:15" x14ac:dyDescent="0.35">
      <c r="A8" s="2" t="s">
        <v>34</v>
      </c>
      <c r="B8" s="13" t="s">
        <v>103</v>
      </c>
      <c r="C8" s="15">
        <v>105762</v>
      </c>
      <c r="D8" s="5"/>
      <c r="E8" s="23"/>
      <c r="H8" s="124"/>
      <c r="I8" s="124"/>
      <c r="J8" s="124"/>
      <c r="O8" s="2"/>
    </row>
    <row r="9" spans="1:15" ht="15" thickBot="1" x14ac:dyDescent="0.4">
      <c r="A9" s="58" t="s">
        <v>139</v>
      </c>
      <c r="B9" s="5" t="s">
        <v>101</v>
      </c>
      <c r="C9" s="156">
        <f>C7-C8</f>
        <v>196543972</v>
      </c>
      <c r="D9" s="5" t="s">
        <v>140</v>
      </c>
      <c r="E9" s="118"/>
      <c r="F9" s="204"/>
      <c r="H9" s="124"/>
      <c r="I9" s="124"/>
      <c r="J9" s="124"/>
      <c r="O9" s="2"/>
    </row>
    <row r="10" spans="1:15" ht="15" thickTop="1" x14ac:dyDescent="0.35">
      <c r="A10" s="63"/>
      <c r="B10" s="5"/>
      <c r="C10" s="5"/>
      <c r="D10" s="5"/>
      <c r="E10" s="87"/>
      <c r="F10" s="3"/>
      <c r="H10" s="124"/>
      <c r="I10" s="124"/>
      <c r="J10" s="124"/>
      <c r="O10" s="2"/>
    </row>
    <row r="11" spans="1:15" x14ac:dyDescent="0.35">
      <c r="A11" s="63"/>
      <c r="B11" s="50"/>
      <c r="C11" s="87"/>
      <c r="D11" s="87"/>
      <c r="E11" s="87"/>
      <c r="F11" s="3"/>
      <c r="H11" s="124"/>
      <c r="I11" s="124"/>
      <c r="J11" s="124"/>
      <c r="O11" s="2"/>
    </row>
    <row r="12" spans="1:15" x14ac:dyDescent="0.35">
      <c r="A12" s="54"/>
      <c r="B12" s="50"/>
      <c r="C12" s="87"/>
      <c r="D12" s="87"/>
      <c r="E12" s="87"/>
      <c r="F12" s="3"/>
      <c r="H12" s="124"/>
      <c r="I12" s="124"/>
      <c r="J12" s="124"/>
      <c r="O12" s="2"/>
    </row>
    <row r="13" spans="1:15" x14ac:dyDescent="0.35">
      <c r="A13" s="54"/>
      <c r="B13" s="50"/>
      <c r="C13" s="87"/>
      <c r="D13" s="150"/>
      <c r="E13" s="150"/>
      <c r="F13" s="3"/>
      <c r="H13" s="124"/>
      <c r="I13" s="124"/>
      <c r="J13" s="124"/>
      <c r="O13" s="2"/>
    </row>
    <row r="14" spans="1:15" x14ac:dyDescent="0.35">
      <c r="A14" s="63"/>
      <c r="B14" s="50"/>
      <c r="C14" s="87"/>
      <c r="D14" s="87"/>
      <c r="E14" s="87"/>
      <c r="F14" s="25"/>
      <c r="H14" s="124"/>
      <c r="I14" s="124"/>
      <c r="J14" s="124"/>
      <c r="O14" s="2"/>
    </row>
    <row r="15" spans="1:15" x14ac:dyDescent="0.35">
      <c r="A15" s="63"/>
      <c r="B15" s="50"/>
      <c r="C15" s="87"/>
      <c r="D15" s="87"/>
      <c r="E15" s="87"/>
      <c r="F15" s="3"/>
      <c r="H15" s="124"/>
      <c r="I15" s="124"/>
      <c r="J15" s="124"/>
      <c r="O15" s="2"/>
    </row>
    <row r="16" spans="1:15" x14ac:dyDescent="0.35">
      <c r="A16" s="58"/>
      <c r="B16" s="50"/>
      <c r="C16" s="151"/>
      <c r="D16" s="87"/>
      <c r="E16" s="88"/>
      <c r="G16" s="125"/>
      <c r="H16" s="89"/>
      <c r="O16" s="2"/>
    </row>
    <row r="17" spans="1:15" x14ac:dyDescent="0.35">
      <c r="C17" s="152"/>
      <c r="D17" s="152"/>
      <c r="E17" s="152"/>
      <c r="H17" s="26"/>
      <c r="O17" s="2"/>
    </row>
    <row r="18" spans="1:15" x14ac:dyDescent="0.35">
      <c r="C18" s="153"/>
      <c r="D18" s="153"/>
      <c r="E18" s="153"/>
      <c r="H18" s="21"/>
      <c r="O18" s="2"/>
    </row>
    <row r="19" spans="1:15" x14ac:dyDescent="0.35">
      <c r="C19" s="119"/>
      <c r="D19" s="119"/>
      <c r="E19" s="119"/>
      <c r="H19" s="124"/>
      <c r="O19" s="2"/>
    </row>
    <row r="20" spans="1:15" ht="15.5" x14ac:dyDescent="0.35">
      <c r="A20" s="149"/>
      <c r="B20" s="113"/>
      <c r="C20" s="114"/>
      <c r="D20" s="135"/>
      <c r="E20" s="116"/>
    </row>
    <row r="21" spans="1:15" x14ac:dyDescent="0.35">
      <c r="A21" s="146"/>
      <c r="B21" s="112"/>
      <c r="C21" s="136"/>
      <c r="D21" s="135"/>
      <c r="E21" s="116"/>
    </row>
    <row r="22" spans="1:15" x14ac:dyDescent="0.35">
      <c r="A22" s="146"/>
      <c r="B22" s="146"/>
      <c r="C22" s="136"/>
      <c r="D22" s="154"/>
      <c r="E22" s="116"/>
    </row>
    <row r="23" spans="1:15" x14ac:dyDescent="0.35">
      <c r="A23" s="146"/>
      <c r="B23" s="146"/>
      <c r="C23" s="136"/>
      <c r="D23" s="136"/>
      <c r="E23" s="116"/>
    </row>
    <row r="24" spans="1:15" x14ac:dyDescent="0.35">
      <c r="A24" s="146"/>
      <c r="B24" s="146"/>
      <c r="C24" s="146"/>
      <c r="D24" s="146"/>
    </row>
    <row r="25" spans="1:15" x14ac:dyDescent="0.35">
      <c r="A25" s="146"/>
      <c r="B25" s="146"/>
      <c r="C25" s="146"/>
      <c r="D25" s="146"/>
    </row>
    <row r="26" spans="1:15" x14ac:dyDescent="0.35">
      <c r="A26" s="146"/>
      <c r="B26" s="146"/>
      <c r="C26" s="146"/>
      <c r="D26" s="146"/>
    </row>
    <row r="27" spans="1:15" x14ac:dyDescent="0.35">
      <c r="A27" s="146"/>
      <c r="B27" s="146"/>
      <c r="C27" s="146"/>
      <c r="D27" s="146"/>
    </row>
    <row r="48" ht="7.5" customHeight="1" x14ac:dyDescent="0.35"/>
    <row r="49" hidden="1" x14ac:dyDescent="0.35"/>
    <row r="50" hidden="1" x14ac:dyDescent="0.3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75" orientation="landscape" r:id="rId1"/>
  <ignoredErrors>
    <ignoredError sqref="C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8"/>
  <sheetViews>
    <sheetView showGridLines="0" zoomScaleNormal="100" workbookViewId="0">
      <selection sqref="A1:E1"/>
    </sheetView>
  </sheetViews>
  <sheetFormatPr defaultColWidth="9.36328125" defaultRowHeight="14.5" x14ac:dyDescent="0.35"/>
  <cols>
    <col min="1" max="1" width="31.36328125" style="2" bestFit="1" customWidth="1"/>
    <col min="2" max="2" width="33.6328125" style="2" customWidth="1"/>
    <col min="3" max="3" width="11.08984375" style="2" bestFit="1" customWidth="1"/>
    <col min="4" max="4" width="13.36328125" style="2" customWidth="1"/>
    <col min="5" max="5" width="15.453125" style="2" bestFit="1" customWidth="1"/>
    <col min="6" max="6" width="14.54296875" style="2" customWidth="1"/>
    <col min="7" max="7" width="15" style="2" customWidth="1"/>
    <col min="8" max="8" width="15" style="20" bestFit="1" customWidth="1"/>
    <col min="9" max="9" width="12" style="2" bestFit="1" customWidth="1"/>
    <col min="10" max="16384" width="9.36328125" style="2"/>
  </cols>
  <sheetData>
    <row r="1" spans="1:7" ht="15" customHeight="1" x14ac:dyDescent="0.35">
      <c r="A1" s="217" t="s">
        <v>26</v>
      </c>
      <c r="B1" s="217"/>
      <c r="C1" s="217"/>
      <c r="D1" s="217"/>
      <c r="E1" s="217"/>
    </row>
    <row r="2" spans="1:7" ht="15" customHeight="1" x14ac:dyDescent="0.35">
      <c r="A2" s="217" t="s">
        <v>33</v>
      </c>
      <c r="B2" s="217"/>
      <c r="C2" s="217"/>
      <c r="D2" s="174" t="s">
        <v>166</v>
      </c>
      <c r="E2" s="13"/>
    </row>
    <row r="3" spans="1:7" ht="15" customHeight="1" x14ac:dyDescent="0.35">
      <c r="A3" s="217" t="s">
        <v>141</v>
      </c>
      <c r="B3" s="217"/>
      <c r="C3" s="217"/>
      <c r="D3" s="1"/>
      <c r="E3" s="13"/>
    </row>
    <row r="4" spans="1:7" ht="15" customHeight="1" x14ac:dyDescent="0.35">
      <c r="A4" s="217" t="s">
        <v>155</v>
      </c>
      <c r="B4" s="217"/>
      <c r="C4" s="217"/>
    </row>
    <row r="5" spans="1:7" x14ac:dyDescent="0.35">
      <c r="A5" s="97"/>
      <c r="B5" s="97"/>
      <c r="C5" s="97"/>
    </row>
    <row r="6" spans="1:7" ht="15" thickBot="1" x14ac:dyDescent="0.4">
      <c r="A6" s="103" t="s">
        <v>30</v>
      </c>
      <c r="B6" s="103" t="s">
        <v>14</v>
      </c>
      <c r="C6" s="95">
        <v>46022</v>
      </c>
    </row>
    <row r="7" spans="1:7" ht="13.25" customHeight="1" x14ac:dyDescent="0.35">
      <c r="A7" s="110"/>
      <c r="B7" s="110"/>
      <c r="C7" s="110"/>
    </row>
    <row r="8" spans="1:7" x14ac:dyDescent="0.35">
      <c r="A8" s="63" t="s">
        <v>57</v>
      </c>
      <c r="B8" s="50" t="s">
        <v>29</v>
      </c>
      <c r="C8" s="197">
        <v>1922122</v>
      </c>
      <c r="D8" s="82"/>
      <c r="F8" s="115"/>
      <c r="G8" s="20"/>
    </row>
    <row r="9" spans="1:7" x14ac:dyDescent="0.35">
      <c r="A9" s="63"/>
      <c r="B9" s="70"/>
      <c r="C9" s="70"/>
      <c r="F9" s="116"/>
      <c r="G9" s="20"/>
    </row>
    <row r="10" spans="1:7" x14ac:dyDescent="0.35">
      <c r="A10" s="104" t="s">
        <v>34</v>
      </c>
      <c r="B10" s="105" t="s">
        <v>116</v>
      </c>
      <c r="C10" s="106">
        <v>3915202</v>
      </c>
      <c r="D10" s="92"/>
      <c r="F10" s="117"/>
      <c r="G10" s="20"/>
    </row>
    <row r="11" spans="1:7" x14ac:dyDescent="0.35">
      <c r="A11" s="104"/>
      <c r="B11" s="164" t="s">
        <v>117</v>
      </c>
      <c r="C11" s="165">
        <f>C8-C10</f>
        <v>-1993080</v>
      </c>
      <c r="D11" s="92"/>
      <c r="F11" s="118"/>
      <c r="G11" s="20"/>
    </row>
    <row r="12" spans="1:7" x14ac:dyDescent="0.35">
      <c r="A12" s="69"/>
      <c r="B12" s="70"/>
      <c r="C12" s="70"/>
      <c r="D12" s="3"/>
      <c r="F12" s="116"/>
      <c r="G12" s="20"/>
    </row>
    <row r="13" spans="1:7" x14ac:dyDescent="0.35">
      <c r="A13" s="54" t="s">
        <v>34</v>
      </c>
      <c r="B13" s="50" t="s">
        <v>15</v>
      </c>
      <c r="C13" s="197">
        <v>3271920</v>
      </c>
      <c r="D13" s="25"/>
      <c r="F13" s="119"/>
      <c r="G13" s="20"/>
    </row>
    <row r="14" spans="1:7" x14ac:dyDescent="0.35">
      <c r="A14" s="54" t="s">
        <v>34</v>
      </c>
      <c r="B14" s="50" t="s">
        <v>16</v>
      </c>
      <c r="C14" s="197">
        <v>-5265000</v>
      </c>
      <c r="D14" s="3"/>
      <c r="F14" s="116"/>
      <c r="G14" s="20"/>
    </row>
    <row r="15" spans="1:7" ht="26.5" thickBot="1" x14ac:dyDescent="0.4">
      <c r="A15" s="196" t="s">
        <v>159</v>
      </c>
      <c r="B15" s="166" t="s">
        <v>118</v>
      </c>
      <c r="C15" s="71">
        <f>SUM(C13:C14)</f>
        <v>-1993080</v>
      </c>
      <c r="D15" s="194" t="s">
        <v>158</v>
      </c>
      <c r="E15" s="205"/>
      <c r="F15" s="206"/>
      <c r="G15" s="20"/>
    </row>
    <row r="16" spans="1:7" ht="15" thickTop="1" x14ac:dyDescent="0.35"/>
    <row r="17" spans="7:7" x14ac:dyDescent="0.35">
      <c r="G17" s="26"/>
    </row>
    <row r="18" spans="7:7" x14ac:dyDescent="0.35">
      <c r="G18" s="21"/>
    </row>
  </sheetData>
  <mergeCells count="5">
    <mergeCell ref="A1:C1"/>
    <mergeCell ref="A2:C2"/>
    <mergeCell ref="A4:C4"/>
    <mergeCell ref="D1:E1"/>
    <mergeCell ref="A3:C3"/>
  </mergeCells>
  <pageMargins left="0.7" right="0.7" top="0.75" bottom="0.75" header="0.3" footer="0.3"/>
  <pageSetup orientation="landscape" r:id="rId1"/>
  <ignoredErrors>
    <ignoredError sqref="C1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7"/>
  <sheetViews>
    <sheetView showGridLines="0" zoomScaleNormal="100" workbookViewId="0">
      <selection sqref="A1:E1"/>
    </sheetView>
  </sheetViews>
  <sheetFormatPr defaultColWidth="9.36328125" defaultRowHeight="12.5" x14ac:dyDescent="0.25"/>
  <cols>
    <col min="1" max="1" width="30.36328125" style="7" bestFit="1" customWidth="1"/>
    <col min="2" max="2" width="45.6328125" style="7" customWidth="1"/>
    <col min="3" max="3" width="20.54296875" style="7" customWidth="1"/>
    <col min="4" max="4" width="10.54296875" style="7" customWidth="1"/>
    <col min="5" max="5" width="14.453125" style="7" customWidth="1"/>
    <col min="6" max="6" width="22.08984375" style="7" bestFit="1" customWidth="1"/>
    <col min="7" max="7" width="16" style="7" customWidth="1"/>
    <col min="8" max="8" width="14" style="7" bestFit="1" customWidth="1"/>
    <col min="9" max="9" width="14" style="8" customWidth="1"/>
    <col min="10" max="10" width="14" style="7" bestFit="1" customWidth="1"/>
    <col min="11" max="16384" width="9.36328125" style="7"/>
  </cols>
  <sheetData>
    <row r="1" spans="1:13" ht="15" customHeight="1" x14ac:dyDescent="0.3">
      <c r="A1" s="213" t="s">
        <v>26</v>
      </c>
      <c r="B1" s="213"/>
      <c r="C1" s="213"/>
      <c r="D1" s="213"/>
      <c r="E1" s="213"/>
      <c r="F1" s="221"/>
      <c r="G1" s="221"/>
      <c r="H1" s="221"/>
      <c r="I1" s="6"/>
    </row>
    <row r="2" spans="1:13" ht="15" customHeight="1" x14ac:dyDescent="0.3">
      <c r="A2" s="213" t="s">
        <v>47</v>
      </c>
      <c r="B2" s="213"/>
      <c r="C2" s="213"/>
      <c r="D2" s="213"/>
      <c r="E2" s="213"/>
      <c r="F2" s="174" t="s">
        <v>167</v>
      </c>
    </row>
    <row r="3" spans="1:13" ht="15" customHeight="1" x14ac:dyDescent="0.3">
      <c r="A3" s="213" t="s">
        <v>142</v>
      </c>
      <c r="B3" s="213"/>
      <c r="C3" s="213"/>
      <c r="D3" s="213"/>
      <c r="E3" s="213"/>
      <c r="F3" s="1"/>
    </row>
    <row r="4" spans="1:13" ht="15" customHeight="1" x14ac:dyDescent="0.3">
      <c r="A4" s="213" t="s">
        <v>155</v>
      </c>
      <c r="B4" s="213"/>
      <c r="C4" s="213"/>
      <c r="D4" s="213"/>
      <c r="E4" s="213"/>
      <c r="J4" s="8"/>
    </row>
    <row r="5" spans="1:13" ht="15.75" customHeight="1" x14ac:dyDescent="0.3">
      <c r="A5" s="9"/>
      <c r="B5" s="9"/>
      <c r="C5" s="9"/>
      <c r="D5" s="9"/>
      <c r="E5" s="9"/>
      <c r="J5" s="8"/>
    </row>
    <row r="6" spans="1:13" s="11" customFormat="1" ht="15" customHeight="1" thickBot="1" x14ac:dyDescent="0.35">
      <c r="A6" s="10" t="s">
        <v>30</v>
      </c>
      <c r="B6" s="98" t="s">
        <v>14</v>
      </c>
      <c r="C6" s="98" t="s">
        <v>27</v>
      </c>
      <c r="D6" s="98" t="s">
        <v>22</v>
      </c>
      <c r="E6" s="95">
        <v>46022</v>
      </c>
      <c r="F6" s="5"/>
      <c r="I6" s="12"/>
      <c r="J6" s="12"/>
    </row>
    <row r="7" spans="1:13" s="11" customFormat="1" ht="13" x14ac:dyDescent="0.3">
      <c r="A7" s="5"/>
      <c r="B7" s="58"/>
      <c r="C7" s="58"/>
      <c r="D7" s="58"/>
      <c r="E7" s="5"/>
      <c r="F7" s="5"/>
      <c r="H7" s="5"/>
      <c r="I7" s="8"/>
      <c r="J7" s="12"/>
    </row>
    <row r="8" spans="1:13" s="11" customFormat="1" ht="28.5" customHeight="1" x14ac:dyDescent="0.3">
      <c r="A8" s="13" t="s">
        <v>119</v>
      </c>
      <c r="B8" s="63" t="s">
        <v>48</v>
      </c>
      <c r="C8" s="55" t="s">
        <v>60</v>
      </c>
      <c r="D8" s="58"/>
      <c r="E8" s="15">
        <v>10983178</v>
      </c>
      <c r="F8" s="145"/>
      <c r="H8" s="5"/>
      <c r="I8" s="12"/>
      <c r="J8" s="12"/>
    </row>
    <row r="9" spans="1:13" s="11" customFormat="1" ht="13" x14ac:dyDescent="0.3">
      <c r="A9" s="5"/>
      <c r="B9" s="58"/>
      <c r="C9" s="58"/>
      <c r="D9" s="58"/>
      <c r="E9" s="5"/>
      <c r="F9" s="5"/>
      <c r="H9" s="5"/>
      <c r="I9" s="12"/>
      <c r="J9" s="12"/>
    </row>
    <row r="10" spans="1:13" s="132" customFormat="1" ht="28.5" customHeight="1" x14ac:dyDescent="0.3">
      <c r="A10" s="129" t="s">
        <v>69</v>
      </c>
      <c r="B10" s="65" t="s">
        <v>70</v>
      </c>
      <c r="C10" s="130" t="s">
        <v>71</v>
      </c>
      <c r="D10" s="68"/>
      <c r="E10" s="131">
        <v>20255758</v>
      </c>
      <c r="F10" s="78"/>
      <c r="H10" s="131"/>
      <c r="I10" s="133"/>
      <c r="J10" s="133"/>
      <c r="M10" s="134"/>
    </row>
    <row r="11" spans="1:13" s="132" customFormat="1" ht="28.5" customHeight="1" x14ac:dyDescent="0.3">
      <c r="A11" s="129"/>
      <c r="B11" s="65"/>
      <c r="C11" s="130"/>
      <c r="D11" s="68"/>
      <c r="E11" s="131"/>
      <c r="F11" s="78"/>
      <c r="H11" s="131"/>
      <c r="I11" s="133"/>
      <c r="J11" s="133"/>
      <c r="M11" s="134"/>
    </row>
    <row r="12" spans="1:13" s="11" customFormat="1" ht="29.25" customHeight="1" x14ac:dyDescent="0.3">
      <c r="A12" s="4" t="s">
        <v>34</v>
      </c>
      <c r="B12" s="72" t="s">
        <v>49</v>
      </c>
      <c r="C12" s="51"/>
      <c r="D12" s="63"/>
      <c r="E12" s="131">
        <v>26413320</v>
      </c>
      <c r="F12" s="81"/>
      <c r="G12" s="121"/>
      <c r="H12" s="5"/>
      <c r="I12" s="12"/>
      <c r="J12" s="12"/>
    </row>
    <row r="13" spans="1:13" s="11" customFormat="1" ht="31.5" customHeight="1" thickBot="1" x14ac:dyDescent="0.35">
      <c r="A13" s="5"/>
      <c r="B13" s="72" t="s">
        <v>50</v>
      </c>
      <c r="C13" s="58"/>
      <c r="D13" s="58"/>
      <c r="E13" s="86">
        <f>E8+E10-E12</f>
        <v>4825616</v>
      </c>
      <c r="F13" s="77"/>
      <c r="H13" s="5"/>
      <c r="I13" s="12"/>
      <c r="J13" s="12"/>
    </row>
    <row r="14" spans="1:13" s="11" customFormat="1" ht="13.5" thickTop="1" x14ac:dyDescent="0.3">
      <c r="A14" s="5"/>
      <c r="B14" s="72"/>
      <c r="C14" s="58"/>
      <c r="D14" s="58"/>
      <c r="E14" s="5"/>
      <c r="F14" s="5"/>
      <c r="G14" s="121"/>
      <c r="H14" s="13"/>
      <c r="I14" s="12"/>
      <c r="J14" s="12"/>
    </row>
    <row r="15" spans="1:13" s="4" customFormat="1" ht="25" x14ac:dyDescent="0.25">
      <c r="A15" s="4" t="s">
        <v>34</v>
      </c>
      <c r="B15" s="72" t="s">
        <v>51</v>
      </c>
      <c r="C15" s="57" t="s">
        <v>36</v>
      </c>
      <c r="D15" s="99" t="s">
        <v>20</v>
      </c>
      <c r="E15" s="15">
        <v>3787449</v>
      </c>
      <c r="G15" s="49"/>
      <c r="I15" s="14"/>
      <c r="J15" s="15"/>
    </row>
    <row r="16" spans="1:13" s="11" customFormat="1" ht="29.25" customHeight="1" x14ac:dyDescent="0.3">
      <c r="A16" s="4" t="s">
        <v>34</v>
      </c>
      <c r="B16" s="72" t="s">
        <v>64</v>
      </c>
      <c r="C16" s="55" t="s">
        <v>61</v>
      </c>
      <c r="D16" s="99" t="s">
        <v>19</v>
      </c>
      <c r="E16" s="15">
        <v>1038167</v>
      </c>
      <c r="G16" s="120"/>
      <c r="I16" s="14"/>
      <c r="J16" s="15"/>
    </row>
    <row r="17" spans="1:11" s="11" customFormat="1" ht="35.25" customHeight="1" thickBot="1" x14ac:dyDescent="0.35">
      <c r="A17" s="5" t="s">
        <v>143</v>
      </c>
      <c r="B17" s="73" t="s">
        <v>17</v>
      </c>
      <c r="C17" s="51"/>
      <c r="D17" s="100"/>
      <c r="E17" s="74">
        <f>SUM(E15:E16)</f>
        <v>4825616</v>
      </c>
      <c r="F17" s="107" t="s">
        <v>145</v>
      </c>
      <c r="G17" s="207"/>
      <c r="H17" s="208"/>
      <c r="I17" s="8"/>
      <c r="J17" s="12"/>
    </row>
    <row r="18" spans="1:11" s="11" customFormat="1" ht="13.5" thickTop="1" x14ac:dyDescent="0.3">
      <c r="A18" s="5"/>
      <c r="B18" s="58"/>
      <c r="C18" s="58"/>
      <c r="D18" s="100"/>
      <c r="E18" s="16"/>
      <c r="F18" s="5"/>
      <c r="G18" s="132"/>
      <c r="H18" s="208"/>
      <c r="I18" s="12"/>
    </row>
    <row r="19" spans="1:11" s="11" customFormat="1" ht="13" x14ac:dyDescent="0.3">
      <c r="A19" s="4" t="s">
        <v>34</v>
      </c>
      <c r="B19" s="72" t="s">
        <v>64</v>
      </c>
      <c r="C19" s="63" t="s">
        <v>28</v>
      </c>
      <c r="D19" s="99" t="s">
        <v>19</v>
      </c>
      <c r="E19" s="15">
        <v>46273</v>
      </c>
      <c r="F19" s="5"/>
      <c r="G19" s="132"/>
      <c r="H19" s="208"/>
      <c r="I19" s="12"/>
    </row>
    <row r="20" spans="1:11" s="11" customFormat="1" ht="30" customHeight="1" thickBot="1" x14ac:dyDescent="0.35">
      <c r="A20" s="5" t="s">
        <v>144</v>
      </c>
      <c r="B20" s="73" t="s">
        <v>0</v>
      </c>
      <c r="C20" s="51"/>
      <c r="D20" s="58"/>
      <c r="E20" s="74">
        <f>SUM(E19)</f>
        <v>46273</v>
      </c>
      <c r="F20" s="107" t="s">
        <v>146</v>
      </c>
      <c r="G20" s="208"/>
      <c r="H20" s="208"/>
      <c r="I20" s="8"/>
      <c r="J20" s="12"/>
      <c r="K20" s="7"/>
    </row>
    <row r="21" spans="1:11" s="11" customFormat="1" ht="13.5" thickTop="1" x14ac:dyDescent="0.3">
      <c r="A21" s="17"/>
      <c r="B21" s="17"/>
      <c r="C21" s="17"/>
      <c r="D21" s="17"/>
      <c r="E21" s="17"/>
      <c r="F21" s="17"/>
      <c r="I21" s="8"/>
      <c r="J21" s="12"/>
      <c r="K21" s="7"/>
    </row>
    <row r="22" spans="1:11" s="11" customFormat="1" ht="13" x14ac:dyDescent="0.3">
      <c r="A22" s="17"/>
      <c r="B22" s="17"/>
      <c r="C22" s="17"/>
      <c r="D22" s="17"/>
      <c r="E22" s="18"/>
      <c r="F22" s="17"/>
      <c r="H22" s="7"/>
      <c r="I22" s="8"/>
      <c r="J22" s="12"/>
      <c r="K22" s="7"/>
    </row>
    <row r="23" spans="1:11" ht="13" x14ac:dyDescent="0.3">
      <c r="E23" s="19"/>
      <c r="J23" s="12"/>
    </row>
    <row r="24" spans="1:11" ht="13" x14ac:dyDescent="0.3">
      <c r="E24" s="19"/>
      <c r="J24" s="12"/>
    </row>
    <row r="25" spans="1:11" ht="13" x14ac:dyDescent="0.3">
      <c r="E25" s="19"/>
      <c r="H25" s="19"/>
      <c r="J25" s="12"/>
    </row>
    <row r="26" spans="1:11" ht="13" x14ac:dyDescent="0.3">
      <c r="E26" s="19"/>
      <c r="F26" s="19"/>
      <c r="G26" s="19"/>
      <c r="H26" s="19"/>
      <c r="J26" s="12"/>
    </row>
    <row r="27" spans="1:11" ht="13" x14ac:dyDescent="0.3">
      <c r="E27" s="19"/>
      <c r="J27" s="12"/>
    </row>
    <row r="28" spans="1:11" ht="13" x14ac:dyDescent="0.3">
      <c r="E28" s="19"/>
      <c r="J28" s="12"/>
    </row>
    <row r="29" spans="1:11" ht="13" x14ac:dyDescent="0.3">
      <c r="J29" s="12"/>
    </row>
    <row r="30" spans="1:11" x14ac:dyDescent="0.25">
      <c r="I30" s="13"/>
      <c r="J30" s="15"/>
    </row>
    <row r="31" spans="1:11" x14ac:dyDescent="0.25">
      <c r="E31" s="19"/>
      <c r="I31" s="13"/>
      <c r="J31" s="15"/>
    </row>
    <row r="32" spans="1:11" ht="13" x14ac:dyDescent="0.3">
      <c r="J32" s="12"/>
    </row>
    <row r="33" spans="10:10" ht="13" x14ac:dyDescent="0.3">
      <c r="J33" s="12"/>
    </row>
    <row r="34" spans="10:10" ht="13" x14ac:dyDescent="0.3">
      <c r="J34" s="12"/>
    </row>
    <row r="35" spans="10:10" ht="13" x14ac:dyDescent="0.3">
      <c r="J35" s="12"/>
    </row>
    <row r="36" spans="10:10" ht="13" x14ac:dyDescent="0.3">
      <c r="J36" s="12"/>
    </row>
    <row r="37" spans="10:10" ht="13" x14ac:dyDescent="0.3">
      <c r="J37" s="12"/>
    </row>
  </sheetData>
  <mergeCells count="5">
    <mergeCell ref="F1:H1"/>
    <mergeCell ref="A2:E2"/>
    <mergeCell ref="A1:E1"/>
    <mergeCell ref="A4:E4"/>
    <mergeCell ref="A3:E3"/>
  </mergeCells>
  <pageMargins left="0.7" right="0.7" top="0.75" bottom="0.75" header="0.3" footer="0.3"/>
  <pageSetup scale="76" orientation="landscape" r:id="rId1"/>
  <ignoredErrors>
    <ignoredError sqref="E13" unlockedFormula="1"/>
  </ignoredError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Revenue Credits</vt:lpstr>
      <vt:lpstr>Transmission Comm Equipment</vt:lpstr>
      <vt:lpstr>Accum Dep Dist &amp; Trans Equipt</vt:lpstr>
      <vt:lpstr>Prepayments</vt:lpstr>
      <vt:lpstr>PHFU </vt:lpstr>
      <vt:lpstr>A&amp;G Expense</vt:lpstr>
      <vt:lpstr> Actual PBOP Expense</vt:lpstr>
      <vt:lpstr>Comm Equipment Dep </vt:lpstr>
      <vt:lpstr>'Comm Equipment Dep '!Print_Area</vt:lpstr>
      <vt:lpstr>'Revenue Credits'!Print_Area</vt:lpstr>
      <vt:lpstr>'Transmission Comm Equipment'!Print_Area</vt:lpstr>
      <vt:lpstr>'Comm Equipment Dep '!Print_Titles</vt:lpstr>
      <vt:lpstr>'Revenue Credits'!Print_Titles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PSEG</dc:creator>
  <cp:lastModifiedBy>Nagurney Jr, John H.</cp:lastModifiedBy>
  <cp:lastPrinted>2026-06-10T21:31:32Z</cp:lastPrinted>
  <dcterms:created xsi:type="dcterms:W3CDTF">2015-04-17T13:17:15Z</dcterms:created>
  <dcterms:modified xsi:type="dcterms:W3CDTF">2026-06-10T21:31:41Z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{9B0DE852-3E18-4CC6-A648-8504CC842386}</vt:lpwstr>
  </property>
</Properties>
</file>