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nas-mob-02\bschomemob1\ALVAMM\My Documents\PECO Formula Updates\2020\"/>
    </mc:Choice>
  </mc:AlternateContent>
  <xr:revisionPtr revIDLastSave="0" documentId="8_{2CFB13FB-BA10-4E05-9992-62CEF08E2C8E}" xr6:coauthVersionLast="44" xr6:coauthVersionMax="44" xr10:uidLastSave="{00000000-0000-0000-0000-000000000000}"/>
  <bookViews>
    <workbookView xWindow="1125" yWindow="1125" windowWidth="15375" windowHeight="7875" firstSheet="4" activeTab="5" xr2:uid="{6B591F8F-B7E7-4A1B-A900-9C26CEDD0D92}"/>
  </bookViews>
  <sheets>
    <sheet name="F.3a" sheetId="13" r:id="rId1"/>
    <sheet name="F.3b" sheetId="14" r:id="rId2"/>
    <sheet name="F.3c" sheetId="15" r:id="rId3"/>
    <sheet name="F.3d" sheetId="16" r:id="rId4"/>
    <sheet name="F.4" sheetId="26" r:id="rId5"/>
    <sheet name="F.14 Attachment" sheetId="23" r:id="rId6"/>
    <sheet name="F.14 Reconciliation to FF1" sheetId="24" r:id="rId7"/>
    <sheet name="F.14 FF1 Page" sheetId="25" r:id="rId8"/>
    <sheet name="F.15" sheetId="17" r:id="rId9"/>
    <sheet name="F.16" sheetId="3" r:id="rId10"/>
    <sheet name="F.18 Summary" sheetId="18" r:id="rId11"/>
    <sheet name="F.18 Q4 2019 FF1" sheetId="1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0" localSheetId="4">#REF!</definedName>
    <definedName name="\0">#REF!</definedName>
    <definedName name="\A" localSheetId="4">#REF!</definedName>
    <definedName name="\A">#REF!</definedName>
    <definedName name="\b" localSheetId="4">#REF!</definedName>
    <definedName name="\B">#REF!</definedName>
    <definedName name="\C" localSheetId="0">#REF!</definedName>
    <definedName name="\C" localSheetId="1">#REF!</definedName>
    <definedName name="\C" localSheetId="2">#REF!</definedName>
    <definedName name="\C">#REF!</definedName>
    <definedName name="\D" localSheetId="0">'[1]204'!#REF!</definedName>
    <definedName name="\D" localSheetId="1">'[1]204'!#REF!</definedName>
    <definedName name="\D" localSheetId="2">'[1]204'!#REF!</definedName>
    <definedName name="\D">#REF!</definedName>
    <definedName name="\E" localSheetId="0">#REF!</definedName>
    <definedName name="\E" localSheetId="1">#REF!</definedName>
    <definedName name="\E" localSheetId="2">#REF!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 localSheetId="0">#REF!</definedName>
    <definedName name="\M" localSheetId="1">#REF!</definedName>
    <definedName name="\M" localSheetId="2">#REF!</definedName>
    <definedName name="\M" localSheetId="4">#REF!</definedName>
    <definedName name="\M">#REF!</definedName>
    <definedName name="\N">#REF!</definedName>
    <definedName name="\O">#REF!</definedName>
    <definedName name="\P" localSheetId="4">[3]Assump!#REF!</definedName>
    <definedName name="\P">#REF!</definedName>
    <definedName name="\Q" localSheetId="0">'[1]876'!#REF!</definedName>
    <definedName name="\Q" localSheetId="1">'[1]876'!#REF!</definedName>
    <definedName name="\Q" localSheetId="2">'[1]876'!#REF!</definedName>
    <definedName name="\q" localSheetId="4">'[4]Curr adj - depn basis diff'!#REF!</definedName>
    <definedName name="\Q">#REF!</definedName>
    <definedName name="\R" localSheetId="0">#REF!</definedName>
    <definedName name="\R" localSheetId="1">#REF!</definedName>
    <definedName name="\R" localSheetId="2">#REF!</definedName>
    <definedName name="\R" localSheetId="4">#REF!</definedName>
    <definedName name="\R">#REF!</definedName>
    <definedName name="\S" localSheetId="0">#REF!</definedName>
    <definedName name="\S" localSheetId="1">#REF!</definedName>
    <definedName name="\S" localSheetId="2">#REF!</definedName>
    <definedName name="\S" localSheetId="4">#REF!</definedName>
    <definedName name="\S">#REF!</definedName>
    <definedName name="\U" localSheetId="0">#REF!</definedName>
    <definedName name="\U" localSheetId="1">#REF!</definedName>
    <definedName name="\U" localSheetId="2">#REF!</definedName>
    <definedName name="\U" localSheetId="4">#REF!</definedName>
    <definedName name="\U">#REF!</definedName>
    <definedName name="\V" localSheetId="0">#REF!</definedName>
    <definedName name="\V" localSheetId="1">#REF!</definedName>
    <definedName name="\V" localSheetId="2">#REF!</definedName>
    <definedName name="\V">#REF!</definedName>
    <definedName name="\W" localSheetId="0">#REF!</definedName>
    <definedName name="\W" localSheetId="1">#REF!</definedName>
    <definedName name="\W" localSheetId="2">#REF!</definedName>
    <definedName name="\W">#REF!</definedName>
    <definedName name="_">'[5]BUD CAP'!$P$33</definedName>
    <definedName name="_________________H1" localSheetId="4">{"'Metretek HTML'!$A$7:$W$42"}</definedName>
    <definedName name="_________________H1">{"'Metretek HTML'!$A$7:$W$42"}</definedName>
    <definedName name="_______agr8690">[6]Model!$I$58</definedName>
    <definedName name="_______agr8790">[6]Model!$I$59</definedName>
    <definedName name="_______agr8791">[6]Model!$J$59</definedName>
    <definedName name="_______agr8890">[6]Model!$I$60</definedName>
    <definedName name="_______agr8891">[6]Model!$J$60</definedName>
    <definedName name="_______agr8892">[6]Model!$K$60</definedName>
    <definedName name="_______agr8990">[6]Model!$I$61</definedName>
    <definedName name="_______agr8991">[6]Model!$J$61</definedName>
    <definedName name="_______agr8992">[6]Model!$K$61</definedName>
    <definedName name="_______agr8993">[6]Model!$L$61</definedName>
    <definedName name="_______agr9091">[6]Model!$J$62</definedName>
    <definedName name="_______agr9092">[6]Model!$K$62</definedName>
    <definedName name="_______agr9093">[6]Model!$L$62</definedName>
    <definedName name="_______agr9094">[6]Model!$M$62</definedName>
    <definedName name="_______agr9192">[6]Model!$K$63</definedName>
    <definedName name="_______agr9193">[6]Model!$L$63</definedName>
    <definedName name="_______agr9194">[6]Model!$M$63</definedName>
    <definedName name="_______agr9195">[6]Model!$N$63</definedName>
    <definedName name="_______agr9293">[6]Model!$L$64</definedName>
    <definedName name="_______agr9294">[6]Model!$M$64</definedName>
    <definedName name="_______agr9295">[6]Model!$N$64</definedName>
    <definedName name="_______agr9296">[6]Model!$O$64</definedName>
    <definedName name="_______agr9394">[6]Model!$M$65</definedName>
    <definedName name="_______agr9395">[6]Model!$N$65</definedName>
    <definedName name="_______agr9396">[6]Model!$O$65</definedName>
    <definedName name="_______agr9397">[6]Model!$P$65</definedName>
    <definedName name="_______agr9495">[6]Model!$N$66</definedName>
    <definedName name="_______agr9496">[6]Model!$O$66</definedName>
    <definedName name="_______agr9497">[6]Model!$P$66</definedName>
    <definedName name="_______agr9498">[6]Model!$Q$66</definedName>
    <definedName name="_______agr9596">[6]Model!$O$67</definedName>
    <definedName name="_______agr9597">[6]Model!$P$67</definedName>
    <definedName name="_______agr9598">[6]Model!$Q$67</definedName>
    <definedName name="_______agr9697">[6]Model!$P$68</definedName>
    <definedName name="_______agr9698">[6]Model!$Q$68</definedName>
    <definedName name="_______agr9798">[6]Model!$Q$69</definedName>
    <definedName name="_______qre84">'[6]QRE''s'!$D$1:$D$65536</definedName>
    <definedName name="_______qre8490">[6]Model!$I$126</definedName>
    <definedName name="_______qre8491">[6]Model!$J$126</definedName>
    <definedName name="_______qre8492">[6]Model!$K$126</definedName>
    <definedName name="_______qre8493">[6]Model!$L$126</definedName>
    <definedName name="_______qre8494">[6]Model!$M$126</definedName>
    <definedName name="_______qre8495">[6]Model!$N$126</definedName>
    <definedName name="_______qre8496">[6]Model!$O$126</definedName>
    <definedName name="_______qre8497">[6]Model!$P$126</definedName>
    <definedName name="_______qre8498">[6]Model!$Q$126</definedName>
    <definedName name="_______qre85">'[6]QRE''s'!$E$1:$E$65536</definedName>
    <definedName name="_______qre8590">[6]Model!$I$127</definedName>
    <definedName name="_______qre8591">[6]Model!$J$127</definedName>
    <definedName name="_______qre8592">[6]Model!$K$127</definedName>
    <definedName name="_______qre8593">[6]Model!$L$127</definedName>
    <definedName name="_______qre8594">[6]Model!$M$127</definedName>
    <definedName name="_______qre8595">[6]Model!$N$127</definedName>
    <definedName name="_______qre8596">[6]Model!$O$127</definedName>
    <definedName name="_______qre8597">[6]Model!$P$127</definedName>
    <definedName name="_______qre8598">[6]Model!$Q$127</definedName>
    <definedName name="_______qre86">'[6]QRE''s'!$F$1:$F$65536</definedName>
    <definedName name="_______qre8690">[6]Model!$I$128</definedName>
    <definedName name="_______qre8691">[6]Model!$J$128</definedName>
    <definedName name="_______qre8692">[6]Model!$K$128</definedName>
    <definedName name="_______qre8693">[6]Model!$L$128</definedName>
    <definedName name="_______qre8694">[6]Model!$M$128</definedName>
    <definedName name="_______qre8695">[6]Model!$N$128</definedName>
    <definedName name="_______qre8696">[6]Model!$O$128</definedName>
    <definedName name="_______qre8697">[6]Model!$P$128</definedName>
    <definedName name="_______qre8698">[6]Model!$Q$128</definedName>
    <definedName name="_______qre87">'[6]QRE''s'!$G$1:$G$65536</definedName>
    <definedName name="_______qre8790">[6]Model!$I$129</definedName>
    <definedName name="_______qre8791">[6]Model!$J$129</definedName>
    <definedName name="_______qre8792">[6]Model!$K$129</definedName>
    <definedName name="_______qre8793">[6]Model!$L$129</definedName>
    <definedName name="_______qre8794">[6]Model!$M$129</definedName>
    <definedName name="_______qre8795">[6]Model!$N$129</definedName>
    <definedName name="_______qre8796">[6]Model!$O$129</definedName>
    <definedName name="_______qre8797">[6]Model!$P$129</definedName>
    <definedName name="_______qre8798">[6]Model!$Q$129</definedName>
    <definedName name="_______qre88">'[6]QRE''s'!$H$1:$H$65536</definedName>
    <definedName name="_______qre8890">[6]Model!$I$130</definedName>
    <definedName name="_______qre8891">[6]Model!$J$130</definedName>
    <definedName name="_______qre8892">[6]Model!$K$130</definedName>
    <definedName name="_______qre8893">[6]Model!$L$130</definedName>
    <definedName name="_______qre8894">[6]Model!$M$130</definedName>
    <definedName name="_______qre8895">[6]Model!$N$130</definedName>
    <definedName name="_______qre8896">[6]Model!$O$130</definedName>
    <definedName name="_______qre8897">[6]Model!$P$130</definedName>
    <definedName name="_______qre8898">[6]Model!$Q$130</definedName>
    <definedName name="_______qre89">'[6]QRE''s'!$I$1:$I$65536</definedName>
    <definedName name="_______qre90">'[6]QRE''s'!$J$1:$J$65536</definedName>
    <definedName name="_______qre91">'[6]QRE''s'!$K$1:$K$65536</definedName>
    <definedName name="_______qre92">'[6]QRE''s'!$L$1:$L$65536</definedName>
    <definedName name="_______qre93">'[6]QRE''s'!$M$1:$M$65536</definedName>
    <definedName name="_______qre94">'[6]QRE''s'!$N$1:$N$65536</definedName>
    <definedName name="_______qre95">'[6]QRE''s'!$O$1:$O$65536</definedName>
    <definedName name="_______qre96">'[6]QRE''s'!$P$1:$P$65536</definedName>
    <definedName name="_______qre97">'[6]QRE''s'!$Q$1:$Q$65536</definedName>
    <definedName name="_______qre98">'[6]QRE''s'!$R$1:$R$65536</definedName>
    <definedName name="_______tqc90">'[6]QRE''s'!$J$101</definedName>
    <definedName name="_______tqc91">'[6]QRE''s'!$K$101</definedName>
    <definedName name="_______tqc92">'[6]QRE''s'!$L$101</definedName>
    <definedName name="_______tqc93">'[6]QRE''s'!$M$101</definedName>
    <definedName name="_______tqc94">'[6]QRE''s'!$N$101</definedName>
    <definedName name="_______tqc95">'[6]QRE''s'!$O$101</definedName>
    <definedName name="_______tqc96">'[6]QRE''s'!$P$101</definedName>
    <definedName name="_______tqc97">'[6]QRE''s'!$Q$101</definedName>
    <definedName name="_______tqc98">'[6]QRE''s'!$R$101</definedName>
    <definedName name="_______tql90">'[6]QRE''s'!$J$99</definedName>
    <definedName name="_______tql91">'[6]QRE''s'!$K$99</definedName>
    <definedName name="_______tql92">'[6]QRE''s'!$L$99</definedName>
    <definedName name="_______tql93">'[6]QRE''s'!$M$99</definedName>
    <definedName name="_______tql94">'[6]QRE''s'!$N$99</definedName>
    <definedName name="_______tql95">'[6]QRE''s'!$O$99</definedName>
    <definedName name="_______tql96">'[6]QRE''s'!$P$99</definedName>
    <definedName name="_______tql97">'[6]QRE''s'!$Q$99</definedName>
    <definedName name="_______tql98">'[6]QRE''s'!$R$99</definedName>
    <definedName name="_______tqs90">'[6]QRE''s'!$J$100</definedName>
    <definedName name="_______tqs91">'[6]QRE''s'!$K$100</definedName>
    <definedName name="_______tqs92">'[6]QRE''s'!$L$100</definedName>
    <definedName name="_______tqs93">'[6]QRE''s'!$M$100</definedName>
    <definedName name="_______tqs94">'[6]QRE''s'!$N$100</definedName>
    <definedName name="_______tqs95">'[6]QRE''s'!$O$100</definedName>
    <definedName name="_______tqs96">'[6]QRE''s'!$P$100</definedName>
    <definedName name="_______tqs97">'[6]QRE''s'!$Q$100</definedName>
    <definedName name="_______tqs98">'[6]QRE''s'!$R$100</definedName>
    <definedName name="______agr8690">[6]Model!$I$58</definedName>
    <definedName name="______agr8790">[6]Model!$I$59</definedName>
    <definedName name="______agr8791">[6]Model!$J$59</definedName>
    <definedName name="______agr8890">[6]Model!$I$60</definedName>
    <definedName name="______agr8891">[6]Model!$J$60</definedName>
    <definedName name="______agr8892">[6]Model!$K$60</definedName>
    <definedName name="______agr8990">[6]Model!$I$61</definedName>
    <definedName name="______agr8991">[6]Model!$J$61</definedName>
    <definedName name="______agr8992">[6]Model!$K$61</definedName>
    <definedName name="______agr8993">[6]Model!$L$61</definedName>
    <definedName name="______agr9091">[6]Model!$J$62</definedName>
    <definedName name="______agr9092">[6]Model!$K$62</definedName>
    <definedName name="______agr9093">[6]Model!$L$62</definedName>
    <definedName name="______agr9094">[6]Model!$M$62</definedName>
    <definedName name="______agr9192">[6]Model!$K$63</definedName>
    <definedName name="______agr9193">[6]Model!$L$63</definedName>
    <definedName name="______agr9194">[6]Model!$M$63</definedName>
    <definedName name="______agr9195">[6]Model!$N$63</definedName>
    <definedName name="______agr9293">[6]Model!$L$64</definedName>
    <definedName name="______agr9294">[6]Model!$M$64</definedName>
    <definedName name="______agr9295">[6]Model!$N$64</definedName>
    <definedName name="______agr9296">[6]Model!$O$64</definedName>
    <definedName name="______agr9394">[6]Model!$M$65</definedName>
    <definedName name="______agr9395">[6]Model!$N$65</definedName>
    <definedName name="______agr9396">[6]Model!$O$65</definedName>
    <definedName name="______agr9397">[6]Model!$P$65</definedName>
    <definedName name="______agr9495">[6]Model!$N$66</definedName>
    <definedName name="______agr9496">[6]Model!$O$66</definedName>
    <definedName name="______agr9497">[6]Model!$P$66</definedName>
    <definedName name="______agr9498">[6]Model!$Q$66</definedName>
    <definedName name="______agr9596">[6]Model!$O$67</definedName>
    <definedName name="______agr9597">[6]Model!$P$67</definedName>
    <definedName name="______agr9598">[6]Model!$Q$67</definedName>
    <definedName name="______agr9697">[6]Model!$P$68</definedName>
    <definedName name="______agr9698">[6]Model!$Q$68</definedName>
    <definedName name="______agr9798">[6]Model!$Q$69</definedName>
    <definedName name="______H1" localSheetId="4">{"'Metretek HTML'!$A$7:$W$42"}</definedName>
    <definedName name="______H1">{"'Metretek HTML'!$A$7:$W$42"}</definedName>
    <definedName name="______qre84">'[6]QRE''s'!$D$1:$D$65536</definedName>
    <definedName name="______qre8490">[6]Model!$I$126</definedName>
    <definedName name="______qre8491">[6]Model!$J$126</definedName>
    <definedName name="______qre8492">[6]Model!$K$126</definedName>
    <definedName name="______qre8493">[6]Model!$L$126</definedName>
    <definedName name="______qre8494">[6]Model!$M$126</definedName>
    <definedName name="______qre8495">[6]Model!$N$126</definedName>
    <definedName name="______qre8496">[6]Model!$O$126</definedName>
    <definedName name="______qre8497">[6]Model!$P$126</definedName>
    <definedName name="______qre8498">[6]Model!$Q$126</definedName>
    <definedName name="______qre85">'[6]QRE''s'!$E$1:$E$65536</definedName>
    <definedName name="______qre8590">[6]Model!$I$127</definedName>
    <definedName name="______qre8591">[6]Model!$J$127</definedName>
    <definedName name="______qre8592">[6]Model!$K$127</definedName>
    <definedName name="______qre8593">[6]Model!$L$127</definedName>
    <definedName name="______qre8594">[6]Model!$M$127</definedName>
    <definedName name="______qre8595">[6]Model!$N$127</definedName>
    <definedName name="______qre8596">[6]Model!$O$127</definedName>
    <definedName name="______qre8597">[6]Model!$P$127</definedName>
    <definedName name="______qre8598">[6]Model!$Q$127</definedName>
    <definedName name="______qre86">'[6]QRE''s'!$F$1:$F$65536</definedName>
    <definedName name="______qre8690">[6]Model!$I$128</definedName>
    <definedName name="______qre8691">[6]Model!$J$128</definedName>
    <definedName name="______qre8692">[6]Model!$K$128</definedName>
    <definedName name="______qre8693">[6]Model!$L$128</definedName>
    <definedName name="______qre8694">[6]Model!$M$128</definedName>
    <definedName name="______qre8695">[6]Model!$N$128</definedName>
    <definedName name="______qre8696">[6]Model!$O$128</definedName>
    <definedName name="______qre8697">[6]Model!$P$128</definedName>
    <definedName name="______qre8698">[6]Model!$Q$128</definedName>
    <definedName name="______qre87">'[6]QRE''s'!$G$1:$G$65536</definedName>
    <definedName name="______qre8790">[6]Model!$I$129</definedName>
    <definedName name="______qre8791">[6]Model!$J$129</definedName>
    <definedName name="______qre8792">[6]Model!$K$129</definedName>
    <definedName name="______qre8793">[6]Model!$L$129</definedName>
    <definedName name="______qre8794">[6]Model!$M$129</definedName>
    <definedName name="______qre8795">[6]Model!$N$129</definedName>
    <definedName name="______qre8796">[6]Model!$O$129</definedName>
    <definedName name="______qre8797">[6]Model!$P$129</definedName>
    <definedName name="______qre8798">[6]Model!$Q$129</definedName>
    <definedName name="______qre88">'[6]QRE''s'!$H$1:$H$65536</definedName>
    <definedName name="______qre8890">[6]Model!$I$130</definedName>
    <definedName name="______qre8891">[6]Model!$J$130</definedName>
    <definedName name="______qre8892">[6]Model!$K$130</definedName>
    <definedName name="______qre8893">[6]Model!$L$130</definedName>
    <definedName name="______qre8894">[6]Model!$M$130</definedName>
    <definedName name="______qre8895">[6]Model!$N$130</definedName>
    <definedName name="______qre8896">[6]Model!$O$130</definedName>
    <definedName name="______qre8897">[6]Model!$P$130</definedName>
    <definedName name="______qre8898">[6]Model!$Q$130</definedName>
    <definedName name="______qre89">'[6]QRE''s'!$I$1:$I$65536</definedName>
    <definedName name="______qre90">'[6]QRE''s'!$J$1:$J$65536</definedName>
    <definedName name="______qre91">'[6]QRE''s'!$K$1:$K$65536</definedName>
    <definedName name="______qre92">'[6]QRE''s'!$L$1:$L$65536</definedName>
    <definedName name="______qre93">'[6]QRE''s'!$M$1:$M$65536</definedName>
    <definedName name="______qre94">'[6]QRE''s'!$N$1:$N$65536</definedName>
    <definedName name="______qre95">'[6]QRE''s'!$O$1:$O$65536</definedName>
    <definedName name="______qre96">'[6]QRE''s'!$P$1:$P$65536</definedName>
    <definedName name="______qre97">'[6]QRE''s'!$Q$1:$Q$65536</definedName>
    <definedName name="______qre98">'[6]QRE''s'!$R$1:$R$65536</definedName>
    <definedName name="______tqc90">'[6]QRE''s'!$J$101</definedName>
    <definedName name="______tqc91">'[6]QRE''s'!$K$101</definedName>
    <definedName name="______tqc92">'[6]QRE''s'!$L$101</definedName>
    <definedName name="______tqc93">'[6]QRE''s'!$M$101</definedName>
    <definedName name="______tqc94">'[6]QRE''s'!$N$101</definedName>
    <definedName name="______tqc95">'[6]QRE''s'!$O$101</definedName>
    <definedName name="______tqc96">'[6]QRE''s'!$P$101</definedName>
    <definedName name="______tqc97">'[6]QRE''s'!$Q$101</definedName>
    <definedName name="______tqc98">'[6]QRE''s'!$R$101</definedName>
    <definedName name="______tql90">'[6]QRE''s'!$J$99</definedName>
    <definedName name="______tql91">'[6]QRE''s'!$K$99</definedName>
    <definedName name="______tql92">'[6]QRE''s'!$L$99</definedName>
    <definedName name="______tql93">'[6]QRE''s'!$M$99</definedName>
    <definedName name="______tql94">'[6]QRE''s'!$N$99</definedName>
    <definedName name="______tql95">'[6]QRE''s'!$O$99</definedName>
    <definedName name="______tql96">'[6]QRE''s'!$P$99</definedName>
    <definedName name="______tql97">'[6]QRE''s'!$Q$99</definedName>
    <definedName name="______tql98">'[6]QRE''s'!$R$99</definedName>
    <definedName name="______tqs90">'[6]QRE''s'!$J$100</definedName>
    <definedName name="______tqs91">'[6]QRE''s'!$K$100</definedName>
    <definedName name="______tqs92">'[6]QRE''s'!$L$100</definedName>
    <definedName name="______tqs93">'[6]QRE''s'!$M$100</definedName>
    <definedName name="______tqs94">'[6]QRE''s'!$N$100</definedName>
    <definedName name="______tqs95">'[6]QRE''s'!$O$100</definedName>
    <definedName name="______tqs96">'[6]QRE''s'!$P$100</definedName>
    <definedName name="______tqs97">'[6]QRE''s'!$Q$100</definedName>
    <definedName name="______tqs98">'[6]QRE''s'!$R$100</definedName>
    <definedName name="_____agr8690">[6]Model!$I$58</definedName>
    <definedName name="_____agr8790">[6]Model!$I$59</definedName>
    <definedName name="_____agr8791">[6]Model!$J$59</definedName>
    <definedName name="_____agr8890">[6]Model!$I$60</definedName>
    <definedName name="_____agr8891">[6]Model!$J$60</definedName>
    <definedName name="_____agr8892">[6]Model!$K$60</definedName>
    <definedName name="_____agr8990">[6]Model!$I$61</definedName>
    <definedName name="_____agr8991">[6]Model!$J$61</definedName>
    <definedName name="_____agr8992">[6]Model!$K$61</definedName>
    <definedName name="_____agr8993">[6]Model!$L$61</definedName>
    <definedName name="_____agr9091">[6]Model!$J$62</definedName>
    <definedName name="_____agr9092">[6]Model!$K$62</definedName>
    <definedName name="_____agr9093">[6]Model!$L$62</definedName>
    <definedName name="_____agr9094">[6]Model!$M$62</definedName>
    <definedName name="_____agr9192">[6]Model!$K$63</definedName>
    <definedName name="_____agr9193">[6]Model!$L$63</definedName>
    <definedName name="_____agr9194">[6]Model!$M$63</definedName>
    <definedName name="_____agr9195">[6]Model!$N$63</definedName>
    <definedName name="_____agr9293">[6]Model!$L$64</definedName>
    <definedName name="_____agr9294">[6]Model!$M$64</definedName>
    <definedName name="_____agr9295">[6]Model!$N$64</definedName>
    <definedName name="_____agr9296">[6]Model!$O$64</definedName>
    <definedName name="_____agr9394">[6]Model!$M$65</definedName>
    <definedName name="_____agr9395">[6]Model!$N$65</definedName>
    <definedName name="_____agr9396">[6]Model!$O$65</definedName>
    <definedName name="_____agr9397">[6]Model!$P$65</definedName>
    <definedName name="_____agr9495">[6]Model!$N$66</definedName>
    <definedName name="_____agr9496">[6]Model!$O$66</definedName>
    <definedName name="_____agr9497">[6]Model!$P$66</definedName>
    <definedName name="_____agr9498">[6]Model!$Q$66</definedName>
    <definedName name="_____agr9596">[6]Model!$O$67</definedName>
    <definedName name="_____agr9597">[6]Model!$P$67</definedName>
    <definedName name="_____agr9598">[6]Model!$Q$67</definedName>
    <definedName name="_____agr9697">[6]Model!$P$68</definedName>
    <definedName name="_____agr9698">[6]Model!$Q$68</definedName>
    <definedName name="_____agr9798">[6]Model!$Q$69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4">{"'Metretek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'[7]JE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'[6]QRE''s'!$D$1:$D$65536</definedName>
    <definedName name="_____qre8490">[6]Model!$I$126</definedName>
    <definedName name="_____qre8491">[6]Model!$J$126</definedName>
    <definedName name="_____qre8492">[6]Model!$K$126</definedName>
    <definedName name="_____qre8493">[6]Model!$L$126</definedName>
    <definedName name="_____qre8494">[6]Model!$M$126</definedName>
    <definedName name="_____qre8495">[6]Model!$N$126</definedName>
    <definedName name="_____qre8496">[6]Model!$O$126</definedName>
    <definedName name="_____qre8497">[6]Model!$P$126</definedName>
    <definedName name="_____qre8498">[6]Model!$Q$126</definedName>
    <definedName name="_____qre85">'[6]QRE''s'!$E$1:$E$65536</definedName>
    <definedName name="_____qre8590">[6]Model!$I$127</definedName>
    <definedName name="_____qre8591">[6]Model!$J$127</definedName>
    <definedName name="_____qre8592">[6]Model!$K$127</definedName>
    <definedName name="_____qre8593">[6]Model!$L$127</definedName>
    <definedName name="_____qre8594">[6]Model!$M$127</definedName>
    <definedName name="_____qre8595">[6]Model!$N$127</definedName>
    <definedName name="_____qre8596">[6]Model!$O$127</definedName>
    <definedName name="_____qre8597">[6]Model!$P$127</definedName>
    <definedName name="_____qre8598">[6]Model!$Q$127</definedName>
    <definedName name="_____qre86">'[6]QRE''s'!$F$1:$F$65536</definedName>
    <definedName name="_____qre8690">[6]Model!$I$128</definedName>
    <definedName name="_____qre8691">[6]Model!$J$128</definedName>
    <definedName name="_____qre8692">[6]Model!$K$128</definedName>
    <definedName name="_____qre8693">[6]Model!$L$128</definedName>
    <definedName name="_____qre8694">[6]Model!$M$128</definedName>
    <definedName name="_____qre8695">[6]Model!$N$128</definedName>
    <definedName name="_____qre8696">[6]Model!$O$128</definedName>
    <definedName name="_____qre8697">[6]Model!$P$128</definedName>
    <definedName name="_____qre8698">[6]Model!$Q$128</definedName>
    <definedName name="_____qre87">'[6]QRE''s'!$G$1:$G$65536</definedName>
    <definedName name="_____qre8790">[6]Model!$I$129</definedName>
    <definedName name="_____qre8791">[6]Model!$J$129</definedName>
    <definedName name="_____qre8792">[6]Model!$K$129</definedName>
    <definedName name="_____qre8793">[6]Model!$L$129</definedName>
    <definedName name="_____qre8794">[6]Model!$M$129</definedName>
    <definedName name="_____qre8795">[6]Model!$N$129</definedName>
    <definedName name="_____qre8796">[6]Model!$O$129</definedName>
    <definedName name="_____qre8797">[6]Model!$P$129</definedName>
    <definedName name="_____qre8798">[6]Model!$Q$129</definedName>
    <definedName name="_____qre88">'[6]QRE''s'!$H$1:$H$65536</definedName>
    <definedName name="_____qre8890">[6]Model!$I$130</definedName>
    <definedName name="_____qre8891">[6]Model!$J$130</definedName>
    <definedName name="_____qre8892">[6]Model!$K$130</definedName>
    <definedName name="_____qre8893">[6]Model!$L$130</definedName>
    <definedName name="_____qre8894">[6]Model!$M$130</definedName>
    <definedName name="_____qre8895">[6]Model!$N$130</definedName>
    <definedName name="_____qre8896">[6]Model!$O$130</definedName>
    <definedName name="_____qre8897">[6]Model!$P$130</definedName>
    <definedName name="_____qre8898">[6]Model!$Q$130</definedName>
    <definedName name="_____qre89">'[6]QRE''s'!$I$1:$I$65536</definedName>
    <definedName name="_____qre90">'[6]QRE''s'!$J$1:$J$65536</definedName>
    <definedName name="_____qre91">'[6]QRE''s'!$K$1:$K$65536</definedName>
    <definedName name="_____qre92">'[6]QRE''s'!$L$1:$L$65536</definedName>
    <definedName name="_____qre93">'[6]QRE''s'!$M$1:$M$65536</definedName>
    <definedName name="_____qre94">'[6]QRE''s'!$N$1:$N$65536</definedName>
    <definedName name="_____qre95">'[6]QRE''s'!$O$1:$O$65536</definedName>
    <definedName name="_____qre96">'[6]QRE''s'!$P$1:$P$65536</definedName>
    <definedName name="_____qre97">'[6]QRE''s'!$Q$1:$Q$65536</definedName>
    <definedName name="_____qre98">'[6]QRE''s'!$R$1:$R$65536</definedName>
    <definedName name="_____tqc90">'[6]QRE''s'!$J$101</definedName>
    <definedName name="_____tqc91">'[6]QRE''s'!$K$101</definedName>
    <definedName name="_____tqc92">'[6]QRE''s'!$L$101</definedName>
    <definedName name="_____tqc93">'[6]QRE''s'!$M$101</definedName>
    <definedName name="_____tqc94">'[6]QRE''s'!$N$101</definedName>
    <definedName name="_____tqc95">'[6]QRE''s'!$O$101</definedName>
    <definedName name="_____tqc96">'[6]QRE''s'!$P$101</definedName>
    <definedName name="_____tqc97">'[6]QRE''s'!$Q$101</definedName>
    <definedName name="_____tqc98">'[6]QRE''s'!$R$101</definedName>
    <definedName name="_____tql90">'[6]QRE''s'!$J$99</definedName>
    <definedName name="_____tql91">'[6]QRE''s'!$K$99</definedName>
    <definedName name="_____tql92">'[6]QRE''s'!$L$99</definedName>
    <definedName name="_____tql93">'[6]QRE''s'!$M$99</definedName>
    <definedName name="_____tql94">'[6]QRE''s'!$N$99</definedName>
    <definedName name="_____tql95">'[6]QRE''s'!$O$99</definedName>
    <definedName name="_____tql96">'[6]QRE''s'!$P$99</definedName>
    <definedName name="_____tql97">'[6]QRE''s'!$Q$99</definedName>
    <definedName name="_____tql98">'[6]QRE''s'!$R$99</definedName>
    <definedName name="_____tqs90">'[6]QRE''s'!$J$100</definedName>
    <definedName name="_____tqs91">'[6]QRE''s'!$K$100</definedName>
    <definedName name="_____tqs92">'[6]QRE''s'!$L$100</definedName>
    <definedName name="_____tqs93">'[6]QRE''s'!$M$100</definedName>
    <definedName name="_____tqs94">'[6]QRE''s'!$N$100</definedName>
    <definedName name="_____tqs95">'[6]QRE''s'!$O$100</definedName>
    <definedName name="_____tqs96">'[6]QRE''s'!$P$100</definedName>
    <definedName name="_____tqs97">'[6]QRE''s'!$Q$100</definedName>
    <definedName name="_____tqs98">'[6]QRE''s'!$R$100</definedName>
    <definedName name="____agr8690">[6]Model!$I$58</definedName>
    <definedName name="____agr8790">[6]Model!$I$59</definedName>
    <definedName name="____agr8791">[6]Model!$J$59</definedName>
    <definedName name="____agr8890">[6]Model!$I$60</definedName>
    <definedName name="____agr8891">[6]Model!$J$60</definedName>
    <definedName name="____agr8892">[6]Model!$K$60</definedName>
    <definedName name="____agr8990">[6]Model!$I$61</definedName>
    <definedName name="____agr8991">[6]Model!$J$61</definedName>
    <definedName name="____agr8992">[6]Model!$K$61</definedName>
    <definedName name="____agr8993">[6]Model!$L$61</definedName>
    <definedName name="____agr9091">[6]Model!$J$62</definedName>
    <definedName name="____agr9092">[6]Model!$K$62</definedName>
    <definedName name="____agr9093">[6]Model!$L$62</definedName>
    <definedName name="____agr9094">[6]Model!$M$62</definedName>
    <definedName name="____agr9192">[6]Model!$K$63</definedName>
    <definedName name="____agr9193">[6]Model!$L$63</definedName>
    <definedName name="____agr9194">[6]Model!$M$63</definedName>
    <definedName name="____agr9195">[6]Model!$N$63</definedName>
    <definedName name="____agr9293">[6]Model!$L$64</definedName>
    <definedName name="____agr9294">[6]Model!$M$64</definedName>
    <definedName name="____agr9295">[6]Model!$N$64</definedName>
    <definedName name="____agr9296">[6]Model!$O$64</definedName>
    <definedName name="____agr9394">[6]Model!$M$65</definedName>
    <definedName name="____agr9395">[6]Model!$N$65</definedName>
    <definedName name="____agr9396">[6]Model!$O$65</definedName>
    <definedName name="____agr9397">[6]Model!$P$65</definedName>
    <definedName name="____agr9495">[6]Model!$N$66</definedName>
    <definedName name="____agr9496">[6]Model!$O$66</definedName>
    <definedName name="____agr9497">[6]Model!$P$66</definedName>
    <definedName name="____agr9498">[6]Model!$Q$66</definedName>
    <definedName name="____agr9596">[6]Model!$O$67</definedName>
    <definedName name="____agr9597">[6]Model!$P$67</definedName>
    <definedName name="____agr9598">[6]Model!$Q$67</definedName>
    <definedName name="____agr9697">[6]Model!$P$68</definedName>
    <definedName name="____agr9698">[6]Model!$Q$68</definedName>
    <definedName name="____agr9798">[6]Model!$Q$69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4">{"'Metretek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'[7]JE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'[6]QRE''s'!$D$1:$D$65536</definedName>
    <definedName name="____qre8490">[6]Model!$I$126</definedName>
    <definedName name="____qre8491">[6]Model!$J$126</definedName>
    <definedName name="____qre8492">[6]Model!$K$126</definedName>
    <definedName name="____qre8493">[6]Model!$L$126</definedName>
    <definedName name="____qre8494">[6]Model!$M$126</definedName>
    <definedName name="____qre8495">[6]Model!$N$126</definedName>
    <definedName name="____qre8496">[6]Model!$O$126</definedName>
    <definedName name="____qre8497">[6]Model!$P$126</definedName>
    <definedName name="____qre8498">[6]Model!$Q$126</definedName>
    <definedName name="____qre85">'[6]QRE''s'!$E$1:$E$65536</definedName>
    <definedName name="____qre8590">[6]Model!$I$127</definedName>
    <definedName name="____qre8591">[6]Model!$J$127</definedName>
    <definedName name="____qre8592">[6]Model!$K$127</definedName>
    <definedName name="____qre8593">[6]Model!$L$127</definedName>
    <definedName name="____qre8594">[6]Model!$M$127</definedName>
    <definedName name="____qre8595">[6]Model!$N$127</definedName>
    <definedName name="____qre8596">[6]Model!$O$127</definedName>
    <definedName name="____qre8597">[6]Model!$P$127</definedName>
    <definedName name="____qre8598">[6]Model!$Q$127</definedName>
    <definedName name="____qre86">'[6]QRE''s'!$F$1:$F$65536</definedName>
    <definedName name="____qre8690">[6]Model!$I$128</definedName>
    <definedName name="____qre8691">[6]Model!$J$128</definedName>
    <definedName name="____qre8692">[6]Model!$K$128</definedName>
    <definedName name="____qre8693">[6]Model!$L$128</definedName>
    <definedName name="____qre8694">[6]Model!$M$128</definedName>
    <definedName name="____qre8695">[6]Model!$N$128</definedName>
    <definedName name="____qre8696">[6]Model!$O$128</definedName>
    <definedName name="____qre8697">[6]Model!$P$128</definedName>
    <definedName name="____qre8698">[6]Model!$Q$128</definedName>
    <definedName name="____qre87">'[6]QRE''s'!$G$1:$G$65536</definedName>
    <definedName name="____qre8790">[6]Model!$I$129</definedName>
    <definedName name="____qre8791">[6]Model!$J$129</definedName>
    <definedName name="____qre8792">[6]Model!$K$129</definedName>
    <definedName name="____qre8793">[6]Model!$L$129</definedName>
    <definedName name="____qre8794">[6]Model!$M$129</definedName>
    <definedName name="____qre8795">[6]Model!$N$129</definedName>
    <definedName name="____qre8796">[6]Model!$O$129</definedName>
    <definedName name="____qre8797">[6]Model!$P$129</definedName>
    <definedName name="____qre8798">[6]Model!$Q$129</definedName>
    <definedName name="____qre88">'[6]QRE''s'!$H$1:$H$65536</definedName>
    <definedName name="____qre8890">[6]Model!$I$130</definedName>
    <definedName name="____qre8891">[6]Model!$J$130</definedName>
    <definedName name="____qre8892">[6]Model!$K$130</definedName>
    <definedName name="____qre8893">[6]Model!$L$130</definedName>
    <definedName name="____qre8894">[6]Model!$M$130</definedName>
    <definedName name="____qre8895">[6]Model!$N$130</definedName>
    <definedName name="____qre8896">[6]Model!$O$130</definedName>
    <definedName name="____qre8897">[6]Model!$P$130</definedName>
    <definedName name="____qre8898">[6]Model!$Q$130</definedName>
    <definedName name="____qre89">'[6]QRE''s'!$I$1:$I$65536</definedName>
    <definedName name="____qre90">'[6]QRE''s'!$J$1:$J$65536</definedName>
    <definedName name="____qre91">'[6]QRE''s'!$K$1:$K$65536</definedName>
    <definedName name="____qre92">'[6]QRE''s'!$L$1:$L$65536</definedName>
    <definedName name="____qre93">'[6]QRE''s'!$M$1:$M$65536</definedName>
    <definedName name="____qre94">'[6]QRE''s'!$N$1:$N$65536</definedName>
    <definedName name="____qre95">'[6]QRE''s'!$O$1:$O$65536</definedName>
    <definedName name="____qre96">'[6]QRE''s'!$P$1:$P$65536</definedName>
    <definedName name="____qre97">'[6]QRE''s'!$Q$1:$Q$65536</definedName>
    <definedName name="____qre98">'[6]QRE''s'!$R$1:$R$65536</definedName>
    <definedName name="____tqc90">'[6]QRE''s'!$J$101</definedName>
    <definedName name="____tqc91">'[6]QRE''s'!$K$101</definedName>
    <definedName name="____tqc92">'[6]QRE''s'!$L$101</definedName>
    <definedName name="____tqc93">'[6]QRE''s'!$M$101</definedName>
    <definedName name="____tqc94">'[6]QRE''s'!$N$101</definedName>
    <definedName name="____tqc95">'[6]QRE''s'!$O$101</definedName>
    <definedName name="____tqc96">'[6]QRE''s'!$P$101</definedName>
    <definedName name="____tqc97">'[6]QRE''s'!$Q$101</definedName>
    <definedName name="____tqc98">'[6]QRE''s'!$R$101</definedName>
    <definedName name="____tql90">'[6]QRE''s'!$J$99</definedName>
    <definedName name="____tql91">'[6]QRE''s'!$K$99</definedName>
    <definedName name="____tql92">'[6]QRE''s'!$L$99</definedName>
    <definedName name="____tql93">'[6]QRE''s'!$M$99</definedName>
    <definedName name="____tql94">'[6]QRE''s'!$N$99</definedName>
    <definedName name="____tql95">'[6]QRE''s'!$O$99</definedName>
    <definedName name="____tql96">'[6]QRE''s'!$P$99</definedName>
    <definedName name="____tql97">'[6]QRE''s'!$Q$99</definedName>
    <definedName name="____tql98">'[6]QRE''s'!$R$99</definedName>
    <definedName name="____tqs90">'[6]QRE''s'!$J$100</definedName>
    <definedName name="____tqs91">'[6]QRE''s'!$K$100</definedName>
    <definedName name="____tqs92">'[6]QRE''s'!$L$100</definedName>
    <definedName name="____tqs93">'[6]QRE''s'!$M$100</definedName>
    <definedName name="____tqs94">'[6]QRE''s'!$N$100</definedName>
    <definedName name="____tqs95">'[6]QRE''s'!$O$100</definedName>
    <definedName name="____tqs96">'[6]QRE''s'!$P$100</definedName>
    <definedName name="____tqs97">'[6]QRE''s'!$Q$100</definedName>
    <definedName name="____tqs98">'[6]QRE''s'!$R$100</definedName>
    <definedName name="___agr8690">[6]Model!$I$58</definedName>
    <definedName name="___agr8790">[6]Model!$I$59</definedName>
    <definedName name="___agr8791">[6]Model!$J$59</definedName>
    <definedName name="___agr8890">[6]Model!$I$60</definedName>
    <definedName name="___agr8891">[6]Model!$J$60</definedName>
    <definedName name="___agr8892">[6]Model!$K$60</definedName>
    <definedName name="___agr8990">[6]Model!$I$61</definedName>
    <definedName name="___agr8991">[6]Model!$J$61</definedName>
    <definedName name="___agr8992">[6]Model!$K$61</definedName>
    <definedName name="___agr8993">[6]Model!$L$61</definedName>
    <definedName name="___agr9091">[6]Model!$J$62</definedName>
    <definedName name="___agr9092">[6]Model!$K$62</definedName>
    <definedName name="___agr9093">[6]Model!$L$62</definedName>
    <definedName name="___agr9094">[6]Model!$M$62</definedName>
    <definedName name="___agr9192">[6]Model!$K$63</definedName>
    <definedName name="___agr9193">[6]Model!$L$63</definedName>
    <definedName name="___agr9194">[6]Model!$M$63</definedName>
    <definedName name="___agr9195">[6]Model!$N$63</definedName>
    <definedName name="___agr9293">[6]Model!$L$64</definedName>
    <definedName name="___agr9294">[6]Model!$M$64</definedName>
    <definedName name="___agr9295">[6]Model!$N$64</definedName>
    <definedName name="___agr9296">[6]Model!$O$64</definedName>
    <definedName name="___agr9394">[6]Model!$M$65</definedName>
    <definedName name="___agr9395">[6]Model!$N$65</definedName>
    <definedName name="___agr9396">[6]Model!$O$65</definedName>
    <definedName name="___agr9397">[6]Model!$P$65</definedName>
    <definedName name="___agr9495">[6]Model!$N$66</definedName>
    <definedName name="___agr9496">[6]Model!$O$66</definedName>
    <definedName name="___agr9497">[6]Model!$P$66</definedName>
    <definedName name="___agr9498">[6]Model!$Q$66</definedName>
    <definedName name="___agr9596">[6]Model!$O$67</definedName>
    <definedName name="___agr9597">[6]Model!$P$67</definedName>
    <definedName name="___agr9598">[6]Model!$Q$67</definedName>
    <definedName name="___agr9697">[6]Model!$P$68</definedName>
    <definedName name="___agr9698">[6]Model!$Q$68</definedName>
    <definedName name="___agr9798">[6]Model!$Q$69</definedName>
    <definedName name="___DAT1">'[8]Cost Center List'!#REF!</definedName>
    <definedName name="___DAT10">#REF!</definedName>
    <definedName name="___DAT11">#REF!</definedName>
    <definedName name="___dat1111">[9]Sheet1!$G$2:$G$29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'[10]Rent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4">{"'Metretek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'[7]JE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'[6]QRE''s'!$D$1:$D$65536</definedName>
    <definedName name="___qre8490">[6]Model!$I$126</definedName>
    <definedName name="___qre8491">[6]Model!$J$126</definedName>
    <definedName name="___qre8492">[6]Model!$K$126</definedName>
    <definedName name="___qre8493">[6]Model!$L$126</definedName>
    <definedName name="___qre8494">[6]Model!$M$126</definedName>
    <definedName name="___qre8495">[6]Model!$N$126</definedName>
    <definedName name="___qre8496">[6]Model!$O$126</definedName>
    <definedName name="___qre8497">[6]Model!$P$126</definedName>
    <definedName name="___qre8498">[6]Model!$Q$126</definedName>
    <definedName name="___qre85">'[6]QRE''s'!$E$1:$E$65536</definedName>
    <definedName name="___qre8590">[6]Model!$I$127</definedName>
    <definedName name="___qre8591">[6]Model!$J$127</definedName>
    <definedName name="___qre8592">[6]Model!$K$127</definedName>
    <definedName name="___qre8593">[6]Model!$L$127</definedName>
    <definedName name="___qre8594">[6]Model!$M$127</definedName>
    <definedName name="___qre8595">[6]Model!$N$127</definedName>
    <definedName name="___qre8596">[6]Model!$O$127</definedName>
    <definedName name="___qre8597">[6]Model!$P$127</definedName>
    <definedName name="___qre8598">[6]Model!$Q$127</definedName>
    <definedName name="___qre86">'[6]QRE''s'!$F$1:$F$65536</definedName>
    <definedName name="___qre8690">[6]Model!$I$128</definedName>
    <definedName name="___qre8691">[6]Model!$J$128</definedName>
    <definedName name="___qre8692">[6]Model!$K$128</definedName>
    <definedName name="___qre8693">[6]Model!$L$128</definedName>
    <definedName name="___qre8694">[6]Model!$M$128</definedName>
    <definedName name="___qre8695">[6]Model!$N$128</definedName>
    <definedName name="___qre8696">[6]Model!$O$128</definedName>
    <definedName name="___qre8697">[6]Model!$P$128</definedName>
    <definedName name="___qre8698">[6]Model!$Q$128</definedName>
    <definedName name="___qre87">'[6]QRE''s'!$G$1:$G$65536</definedName>
    <definedName name="___qre8790">[6]Model!$I$129</definedName>
    <definedName name="___qre8791">[6]Model!$J$129</definedName>
    <definedName name="___qre8792">[6]Model!$K$129</definedName>
    <definedName name="___qre8793">[6]Model!$L$129</definedName>
    <definedName name="___qre8794">[6]Model!$M$129</definedName>
    <definedName name="___qre8795">[6]Model!$N$129</definedName>
    <definedName name="___qre8796">[6]Model!$O$129</definedName>
    <definedName name="___qre8797">[6]Model!$P$129</definedName>
    <definedName name="___qre8798">[6]Model!$Q$129</definedName>
    <definedName name="___qre88">'[6]QRE''s'!$H$1:$H$65536</definedName>
    <definedName name="___qre8890">[6]Model!$I$130</definedName>
    <definedName name="___qre8891">[6]Model!$J$130</definedName>
    <definedName name="___qre8892">[6]Model!$K$130</definedName>
    <definedName name="___qre8893">[6]Model!$L$130</definedName>
    <definedName name="___qre8894">[6]Model!$M$130</definedName>
    <definedName name="___qre8895">[6]Model!$N$130</definedName>
    <definedName name="___qre8896">[6]Model!$O$130</definedName>
    <definedName name="___qre8897">[6]Model!$P$130</definedName>
    <definedName name="___qre8898">[6]Model!$Q$130</definedName>
    <definedName name="___qre89">'[6]QRE''s'!$I$1:$I$65536</definedName>
    <definedName name="___qre90">'[6]QRE''s'!$J$1:$J$65536</definedName>
    <definedName name="___qre91">'[6]QRE''s'!$K$1:$K$65536</definedName>
    <definedName name="___qre92">'[6]QRE''s'!$L$1:$L$65536</definedName>
    <definedName name="___qre93">'[6]QRE''s'!$M$1:$M$65536</definedName>
    <definedName name="___qre94">'[6]QRE''s'!$N$1:$N$65536</definedName>
    <definedName name="___qre95">'[6]QRE''s'!$O$1:$O$65536</definedName>
    <definedName name="___qre96">'[6]QRE''s'!$P$1:$P$65536</definedName>
    <definedName name="___qre97">'[6]QRE''s'!$Q$1:$Q$65536</definedName>
    <definedName name="___qre98">'[6]QRE''s'!$R$1:$R$65536</definedName>
    <definedName name="___SUM282">'[11]YTD Summary'!#REF!</definedName>
    <definedName name="___tqc90">'[6]QRE''s'!$J$101</definedName>
    <definedName name="___tqc91">'[6]QRE''s'!$K$101</definedName>
    <definedName name="___tqc92">'[6]QRE''s'!$L$101</definedName>
    <definedName name="___tqc93">'[6]QRE''s'!$M$101</definedName>
    <definedName name="___tqc94">'[6]QRE''s'!$N$101</definedName>
    <definedName name="___tqc95">'[6]QRE''s'!$O$101</definedName>
    <definedName name="___tqc96">'[6]QRE''s'!$P$101</definedName>
    <definedName name="___tqc97">'[6]QRE''s'!$Q$101</definedName>
    <definedName name="___tqc98">'[6]QRE''s'!$R$101</definedName>
    <definedName name="___tql90">'[6]QRE''s'!$J$99</definedName>
    <definedName name="___tql91">'[6]QRE''s'!$K$99</definedName>
    <definedName name="___tql92">'[6]QRE''s'!$L$99</definedName>
    <definedName name="___tql93">'[6]QRE''s'!$M$99</definedName>
    <definedName name="___tql94">'[6]QRE''s'!$N$99</definedName>
    <definedName name="___tql95">'[6]QRE''s'!$O$99</definedName>
    <definedName name="___tql96">'[6]QRE''s'!$P$99</definedName>
    <definedName name="___tql97">'[6]QRE''s'!$Q$99</definedName>
    <definedName name="___tql98">'[6]QRE''s'!$R$99</definedName>
    <definedName name="___tqs90">'[6]QRE''s'!$J$100</definedName>
    <definedName name="___tqs91">'[6]QRE''s'!$K$100</definedName>
    <definedName name="___tqs92">'[6]QRE''s'!$L$100</definedName>
    <definedName name="___tqs93">'[6]QRE''s'!$M$100</definedName>
    <definedName name="___tqs94">'[6]QRE''s'!$N$100</definedName>
    <definedName name="___tqs95">'[6]QRE''s'!$O$100</definedName>
    <definedName name="___tqs96">'[6]QRE''s'!$P$100</definedName>
    <definedName name="___tqs97">'[6]QRE''s'!$Q$100</definedName>
    <definedName name="___tqs98">'[6]QRE''s'!$R$100</definedName>
    <definedName name="__123Graph_B" hidden="1">[12]Inputs!#REF!</definedName>
    <definedName name="__123Graph_D" hidden="1">[3]Assump!#REF!</definedName>
    <definedName name="__agr8690">[6]Model!$I$58</definedName>
    <definedName name="__agr8790">[6]Model!$I$59</definedName>
    <definedName name="__agr8791">[6]Model!$J$59</definedName>
    <definedName name="__agr8890">[6]Model!$I$60</definedName>
    <definedName name="__agr8891">[6]Model!$J$60</definedName>
    <definedName name="__agr8892">[6]Model!$K$60</definedName>
    <definedName name="__agr8990">[6]Model!$I$61</definedName>
    <definedName name="__agr8991">[6]Model!$J$61</definedName>
    <definedName name="__agr8992">[6]Model!$K$61</definedName>
    <definedName name="__agr8993">[6]Model!$L$61</definedName>
    <definedName name="__agr9091">[6]Model!$J$62</definedName>
    <definedName name="__agr9092">[6]Model!$K$62</definedName>
    <definedName name="__agr9093">[6]Model!$L$62</definedName>
    <definedName name="__agr9094">[6]Model!$M$62</definedName>
    <definedName name="__agr9192">[6]Model!$K$63</definedName>
    <definedName name="__agr9193">[6]Model!$L$63</definedName>
    <definedName name="__agr9194">[6]Model!$M$63</definedName>
    <definedName name="__agr9195">[6]Model!$N$63</definedName>
    <definedName name="__agr9293">[6]Model!$L$64</definedName>
    <definedName name="__agr9294">[6]Model!$M$64</definedName>
    <definedName name="__agr9295">[6]Model!$N$64</definedName>
    <definedName name="__agr9296">[6]Model!$O$64</definedName>
    <definedName name="__agr9394">[6]Model!$M$65</definedName>
    <definedName name="__agr9395">[6]Model!$N$65</definedName>
    <definedName name="__agr9396">[6]Model!$O$65</definedName>
    <definedName name="__agr9397">[6]Model!$P$65</definedName>
    <definedName name="__agr9495">[6]Model!$N$66</definedName>
    <definedName name="__agr9496">[6]Model!$O$66</definedName>
    <definedName name="__agr9497">[6]Model!$P$66</definedName>
    <definedName name="__agr9498">[6]Model!$Q$66</definedName>
    <definedName name="__agr9596">[6]Model!$O$67</definedName>
    <definedName name="__agr9597">[6]Model!$P$67</definedName>
    <definedName name="__agr9598">[6]Model!$Q$67</definedName>
    <definedName name="__agr9697">[6]Model!$P$68</definedName>
    <definedName name="__agr9698">[6]Model!$Q$68</definedName>
    <definedName name="__agr9798">[6]Model!$Q$69</definedName>
    <definedName name="__DAT1">'[13]Cost Center List'!#REF!</definedName>
    <definedName name="__DAT10">#REF!</definedName>
    <definedName name="__DAT11">#REF!</definedName>
    <definedName name="__dat1111">[9]Sheet1!$G$2:$G$29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4">{"'Metretek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'[7]JE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'[6]QRE''s'!$D$1:$D$65536</definedName>
    <definedName name="__qre8490">[6]Model!$I$126</definedName>
    <definedName name="__qre8491">[6]Model!$J$126</definedName>
    <definedName name="__qre8492">[6]Model!$K$126</definedName>
    <definedName name="__qre8493">[6]Model!$L$126</definedName>
    <definedName name="__qre8494">[6]Model!$M$126</definedName>
    <definedName name="__qre8495">[6]Model!$N$126</definedName>
    <definedName name="__qre8496">[6]Model!$O$126</definedName>
    <definedName name="__qre8497">[6]Model!$P$126</definedName>
    <definedName name="__qre8498">[6]Model!$Q$126</definedName>
    <definedName name="__qre85">'[6]QRE''s'!$E$1:$E$65536</definedName>
    <definedName name="__qre8590">[6]Model!$I$127</definedName>
    <definedName name="__qre8591">[6]Model!$J$127</definedName>
    <definedName name="__qre8592">[6]Model!$K$127</definedName>
    <definedName name="__qre8593">[6]Model!$L$127</definedName>
    <definedName name="__qre8594">[6]Model!$M$127</definedName>
    <definedName name="__qre8595">[6]Model!$N$127</definedName>
    <definedName name="__qre8596">[6]Model!$O$127</definedName>
    <definedName name="__qre8597">[6]Model!$P$127</definedName>
    <definedName name="__qre8598">[6]Model!$Q$127</definedName>
    <definedName name="__qre86">'[6]QRE''s'!$F$1:$F$65536</definedName>
    <definedName name="__qre8690">[6]Model!$I$128</definedName>
    <definedName name="__qre8691">[6]Model!$J$128</definedName>
    <definedName name="__qre8692">[6]Model!$K$128</definedName>
    <definedName name="__qre8693">[6]Model!$L$128</definedName>
    <definedName name="__qre8694">[6]Model!$M$128</definedName>
    <definedName name="__qre8695">[6]Model!$N$128</definedName>
    <definedName name="__qre8696">[6]Model!$O$128</definedName>
    <definedName name="__qre8697">[6]Model!$P$128</definedName>
    <definedName name="__qre8698">[6]Model!$Q$128</definedName>
    <definedName name="__qre87">'[6]QRE''s'!$G$1:$G$65536</definedName>
    <definedName name="__qre8790">[6]Model!$I$129</definedName>
    <definedName name="__qre8791">[6]Model!$J$129</definedName>
    <definedName name="__qre8792">[6]Model!$K$129</definedName>
    <definedName name="__qre8793">[6]Model!$L$129</definedName>
    <definedName name="__qre8794">[6]Model!$M$129</definedName>
    <definedName name="__qre8795">[6]Model!$N$129</definedName>
    <definedName name="__qre8796">[6]Model!$O$129</definedName>
    <definedName name="__qre8797">[6]Model!$P$129</definedName>
    <definedName name="__qre8798">[6]Model!$Q$129</definedName>
    <definedName name="__qre88">'[6]QRE''s'!$H$1:$H$65536</definedName>
    <definedName name="__qre8890">[6]Model!$I$130</definedName>
    <definedName name="__qre8891">[6]Model!$J$130</definedName>
    <definedName name="__qre8892">[6]Model!$K$130</definedName>
    <definedName name="__qre8893">[6]Model!$L$130</definedName>
    <definedName name="__qre8894">[6]Model!$M$130</definedName>
    <definedName name="__qre8895">[6]Model!$N$130</definedName>
    <definedName name="__qre8896">[6]Model!$O$130</definedName>
    <definedName name="__qre8897">[6]Model!$P$130</definedName>
    <definedName name="__qre8898">[6]Model!$Q$130</definedName>
    <definedName name="__qre89">'[6]QRE''s'!$I$1:$I$65536</definedName>
    <definedName name="__qre90">'[6]QRE''s'!$J$1:$J$65536</definedName>
    <definedName name="__qre91">'[6]QRE''s'!$K$1:$K$65536</definedName>
    <definedName name="__qre92">'[6]QRE''s'!$L$1:$L$65536</definedName>
    <definedName name="__qre93">'[6]QRE''s'!$M$1:$M$65536</definedName>
    <definedName name="__qre94">'[6]QRE''s'!$N$1:$N$65536</definedName>
    <definedName name="__qre95">'[6]QRE''s'!$O$1:$O$65536</definedName>
    <definedName name="__qre96">'[6]QRE''s'!$P$1:$P$65536</definedName>
    <definedName name="__qre97">'[6]QRE''s'!$Q$1:$Q$65536</definedName>
    <definedName name="__qre98">'[6]QRE''s'!$R$1:$R$65536</definedName>
    <definedName name="__SUM282">'[11]YTD Summary'!#REF!</definedName>
    <definedName name="__tqc90">'[6]QRE''s'!$J$101</definedName>
    <definedName name="__tqc91">'[6]QRE''s'!$K$101</definedName>
    <definedName name="__tqc92">'[6]QRE''s'!$L$101</definedName>
    <definedName name="__tqc93">'[6]QRE''s'!$M$101</definedName>
    <definedName name="__tqc94">'[6]QRE''s'!$N$101</definedName>
    <definedName name="__tqc95">'[6]QRE''s'!$O$101</definedName>
    <definedName name="__tqc96">'[6]QRE''s'!$P$101</definedName>
    <definedName name="__tqc97">'[6]QRE''s'!$Q$101</definedName>
    <definedName name="__tqc98">'[6]QRE''s'!$R$101</definedName>
    <definedName name="__tql90">'[6]QRE''s'!$J$99</definedName>
    <definedName name="__tql91">'[6]QRE''s'!$K$99</definedName>
    <definedName name="__tql92">'[6]QRE''s'!$L$99</definedName>
    <definedName name="__tql93">'[6]QRE''s'!$M$99</definedName>
    <definedName name="__tql94">'[6]QRE''s'!$N$99</definedName>
    <definedName name="__tql95">'[6]QRE''s'!$O$99</definedName>
    <definedName name="__tql96">'[6]QRE''s'!$P$99</definedName>
    <definedName name="__tql97">'[6]QRE''s'!$Q$99</definedName>
    <definedName name="__tql98">'[6]QRE''s'!$R$99</definedName>
    <definedName name="__tqs90">'[6]QRE''s'!$J$100</definedName>
    <definedName name="__tqs91">'[6]QRE''s'!$K$100</definedName>
    <definedName name="__tqs92">'[6]QRE''s'!$L$100</definedName>
    <definedName name="__tqs93">'[6]QRE''s'!$M$100</definedName>
    <definedName name="__tqs94">'[6]QRE''s'!$N$100</definedName>
    <definedName name="__tqs95">'[6]QRE''s'!$O$100</definedName>
    <definedName name="__tqs96">'[6]QRE''s'!$P$100</definedName>
    <definedName name="__tqs97">'[6]QRE''s'!$Q$100</definedName>
    <definedName name="__tqs98">'[6]QRE''s'!$R$100</definedName>
    <definedName name="_1__123Graph_ACONTRACT_BY_B_U" hidden="1">'[6]QRE Charts'!$D$275:$Q$275</definedName>
    <definedName name="_1_0_0_K" hidden="1">[14]Sheet1!#REF!</definedName>
    <definedName name="_10__123Graph_AWAGES_BY_B_U" hidden="1">'[15]QRE Charts'!$D$223:$R$223</definedName>
    <definedName name="_10__123Graph_BQRE_S_BY_TYPE" hidden="1">'[6]QRE''s'!$D$100:$R$100</definedName>
    <definedName name="_11__123Graph_BCONTRACT_BY_B_U" hidden="1">'[15]QRE Charts'!$D$276:$Q$276</definedName>
    <definedName name="_11__123Graph_BSENS_COMPARISON" hidden="1">'[6]QRE Charts'!$E$366:$O$366</definedName>
    <definedName name="_11_0_0_K" hidden="1">[16]Sheet1!#REF!</definedName>
    <definedName name="_12__123Graph_BQRE_S_BY_CO." hidden="1">'[15]QRE Charts'!$D$302:$R$302</definedName>
    <definedName name="_12__123Graph_BSUPPLIES_BY_B_U" hidden="1">'[6]QRE Charts'!$D$250:$Q$250</definedName>
    <definedName name="_13__123Graph_BQRE_S_BY_TYPE" hidden="1">'[15]QRE''s'!$D$100:$R$100</definedName>
    <definedName name="_13__123Graph_BTAX_CREDIT" hidden="1">'[6]QRE Charts'!$E$332:$E$342</definedName>
    <definedName name="_14__123Graph_BSENS_COMPARISON" hidden="1">'[15]QRE Charts'!$E$366:$O$366</definedName>
    <definedName name="_14__123Graph_BWAGES_BY_B_U" hidden="1">'[6]QRE Charts'!$D$224:$R$224</definedName>
    <definedName name="_15__123Graph_BSUPPLIES_BY_B_U" hidden="1">'[15]QRE Charts'!$D$250:$Q$250</definedName>
    <definedName name="_15__123Graph_CCONTRACT_BY_B_U" hidden="1">'[6]QRE Charts'!$D$277:$Q$277</definedName>
    <definedName name="_16__123Graph_BTAX_CREDIT" hidden="1">'[15]QRE Charts'!$E$332:$E$342</definedName>
    <definedName name="_16__123Graph_CQRE_S_BY_CO." hidden="1">'[6]QRE Charts'!$D$303:$R$303</definedName>
    <definedName name="_16_0_0_S" hidden="1">[16]Sheet1!#REF!</definedName>
    <definedName name="_17__123Graph_BWAGES_BY_B_U" hidden="1">'[15]QRE Charts'!$D$224:$R$224</definedName>
    <definedName name="_17__123Graph_CQRE_S_BY_TYPE" hidden="1">'[6]QRE''s'!$D$101:$R$101</definedName>
    <definedName name="_17_223">'[1]222'!#REF!</definedName>
    <definedName name="_18__123Graph_CCONTRACT_BY_B_U" hidden="1">'[15]QRE Charts'!$D$277:$Q$277</definedName>
    <definedName name="_18__123Graph_CSENS_COMPARISON" hidden="1">'[6]QRE Charts'!$E$367:$O$367</definedName>
    <definedName name="_18_0_0_S" hidden="1">[16]Sheet1!#REF!</definedName>
    <definedName name="_19__123Graph_CQRE_S_BY_CO." hidden="1">'[15]QRE Charts'!$D$303:$R$303</definedName>
    <definedName name="_19__123Graph_CSUPPLIES_BY_B_U" hidden="1">'[6]QRE Charts'!$D$251:$Q$251</definedName>
    <definedName name="_1JE220_WP">#REF!</definedName>
    <definedName name="_1K" hidden="1">[17]Masterdata!#REF!</definedName>
    <definedName name="_2__123Graph_AQRE_S_BY_CO." hidden="1">'[6]QRE Charts'!$D$301:$R$301</definedName>
    <definedName name="_2_0_0_S" hidden="1">[14]Sheet1!#REF!</definedName>
    <definedName name="_20__123Graph_CQRE_S_BY_TYPE" hidden="1">'[15]QRE''s'!$D$101:$R$101</definedName>
    <definedName name="_20__123Graph_CWAGES_BY_B_U" hidden="1">'[6]QRE Charts'!$D$225:$R$225</definedName>
    <definedName name="_20_MWS" localSheetId="0">#REF!</definedName>
    <definedName name="_20_MWS" localSheetId="1">#REF!</definedName>
    <definedName name="_20_MWS" localSheetId="2">#REF!</definedName>
    <definedName name="_20_MWS">#REF!</definedName>
    <definedName name="_21__123Graph_CSENS_COMPARISON" hidden="1">'[15]QRE Charts'!$E$367:$O$367</definedName>
    <definedName name="_21__123Graph_DCONTRACT_BY_B_U" hidden="1">'[6]QRE Charts'!$D$278:$Q$278</definedName>
    <definedName name="_21_MWS" localSheetId="0">#REF!</definedName>
    <definedName name="_21_MWS" localSheetId="1">#REF!</definedName>
    <definedName name="_21_MWS" localSheetId="2">#REF!</definedName>
    <definedName name="_21_MWS">#REF!</definedName>
    <definedName name="_22__123Graph_CSUPPLIES_BY_B_U" hidden="1">'[15]QRE Charts'!$D$251:$Q$251</definedName>
    <definedName name="_22__123Graph_DQRE_S_BY_CO." hidden="1">'[6]QRE Charts'!$D$304:$R$304</definedName>
    <definedName name="_23__123Graph_CWAGES_BY_B_U" hidden="1">'[15]QRE Charts'!$D$225:$R$225</definedName>
    <definedName name="_23__123Graph_DSUPPLIES_BY_B_U" hidden="1">'[6]QRE Charts'!$D$252:$Q$252</definedName>
    <definedName name="_23_MWS" localSheetId="0">#REF!</definedName>
    <definedName name="_23_MWS" localSheetId="1">#REF!</definedName>
    <definedName name="_23_MWS" localSheetId="2">#REF!</definedName>
    <definedName name="_23_MWS">#REF!</definedName>
    <definedName name="_24__123Graph_DCONTRACT_BY_B_U" hidden="1">'[15]QRE Charts'!$D$278:$Q$278</definedName>
    <definedName name="_24__123Graph_DWAGES_BY_B_U" hidden="1">'[6]QRE Charts'!$D$226:$R$226</definedName>
    <definedName name="_24_MWS" localSheetId="0">#REF!</definedName>
    <definedName name="_24_MWS" localSheetId="1">#REF!</definedName>
    <definedName name="_24_MWS" localSheetId="2">#REF!</definedName>
    <definedName name="_24_MWS">#REF!</definedName>
    <definedName name="_25__123Graph_DQRE_S_BY_CO." hidden="1">'[15]QRE Charts'!$D$304:$R$304</definedName>
    <definedName name="_25__123Graph_ECONTRACT_BY_B_U" hidden="1">'[6]QRE Charts'!$D$279:$Q$279</definedName>
    <definedName name="_26__123Graph_DSUPPLIES_BY_B_U" hidden="1">'[15]QRE Charts'!$D$252:$Q$252</definedName>
    <definedName name="_26__123Graph_EQRE_S_BY_CO." hidden="1">'[6]QRE Charts'!$D$305:$R$305</definedName>
    <definedName name="_27__123Graph_DWAGES_BY_B_U" hidden="1">'[15]QRE Charts'!$D$226:$R$226</definedName>
    <definedName name="_27__123Graph_ESUPPLIES_BY_B_U" hidden="1">'[6]QRE Charts'!$D$253:$Q$253</definedName>
    <definedName name="_28__123Graph_ECONTRACT_BY_B_U" hidden="1">'[15]QRE Charts'!$D$279:$Q$279</definedName>
    <definedName name="_28__123Graph_EWAGES_BY_B_U" hidden="1">'[6]QRE Charts'!$D$227:$R$227</definedName>
    <definedName name="_29__123Graph_EQRE_S_BY_CO." hidden="1">'[15]QRE Charts'!$D$305:$R$305</definedName>
    <definedName name="_29__123Graph_FCONTRACT_BY_B_U" hidden="1">'[6]QRE Charts'!$D$280:$Q$280</definedName>
    <definedName name="_2JE220_WP">#REF!</definedName>
    <definedName name="_2K" localSheetId="0" hidden="1">[17]Masterdata!#REF!</definedName>
    <definedName name="_2K" localSheetId="1" hidden="1">[17]Masterdata!#REF!</definedName>
    <definedName name="_2K" localSheetId="2" hidden="1">[17]Masterdata!#REF!</definedName>
    <definedName name="_2K" hidden="1">[17]Masterdata!#REF!</definedName>
    <definedName name="_2QTR">#REF!</definedName>
    <definedName name="_2S" hidden="1">[17]Masterdata!#REF!</definedName>
    <definedName name="_3_">[2]IS!#REF!</definedName>
    <definedName name="_3__123Graph_AQRE_S_BY_TYPE" hidden="1">'[6]QRE''s'!$D$99:$R$99</definedName>
    <definedName name="_3_223">'[1]222'!#REF!</definedName>
    <definedName name="_30__123Graph_ESUPPLIES_BY_B_U" hidden="1">'[15]QRE Charts'!$D$253:$Q$253</definedName>
    <definedName name="_30__123Graph_FQRE_S_BY_CO." hidden="1">'[6]QRE Charts'!$D$306:$R$306</definedName>
    <definedName name="_31__123Graph_EWAGES_BY_B_U" hidden="1">'[15]QRE Charts'!$D$227:$R$227</definedName>
    <definedName name="_31__123Graph_FSUPPLIES_BY_B_U" hidden="1">'[6]QRE Charts'!$D$254:$Q$254</definedName>
    <definedName name="_32__123Graph_FCONTRACT_BY_B_U" hidden="1">'[15]QRE Charts'!$D$280:$Q$280</definedName>
    <definedName name="_32__123Graph_FWAGES_BY_B_U" hidden="1">'[6]QRE Charts'!$D$228:$R$228</definedName>
    <definedName name="_33__123Graph_FQRE_S_BY_CO." hidden="1">'[15]QRE Charts'!$D$306:$R$306</definedName>
    <definedName name="_33__123Graph_XCONTRACT_BY_B_U" hidden="1">'[6]QRE Charts'!$D$222:$R$222</definedName>
    <definedName name="_34__123Graph_FSUPPLIES_BY_B_U" hidden="1">'[15]QRE Charts'!$D$254:$Q$254</definedName>
    <definedName name="_34__123Graph_XQRE_S_BY_CO." hidden="1">'[6]QRE Charts'!$D$222:$R$222</definedName>
    <definedName name="_35__123Graph_FWAGES_BY_B_U" hidden="1">'[15]QRE Charts'!$D$228:$R$228</definedName>
    <definedName name="_35__123Graph_XQRE_S_BY_TYPE" hidden="1">'[6]QRE Charts'!$D$222:$R$222</definedName>
    <definedName name="_35_MWS" localSheetId="0">#REF!</definedName>
    <definedName name="_35_MWS" localSheetId="1">#REF!</definedName>
    <definedName name="_35_MWS" localSheetId="2">#REF!</definedName>
    <definedName name="_35_MWS">#REF!</definedName>
    <definedName name="_36__123Graph_XCONTRACT_BY_B_U" hidden="1">'[15]QRE Charts'!$D$222:$R$222</definedName>
    <definedName name="_36__123Graph_XSUPPLIES_BY_B_U" hidden="1">'[6]QRE Charts'!$D$222:$R$222</definedName>
    <definedName name="_37__123Graph_XQRE_S_BY_CO." hidden="1">'[15]QRE Charts'!$D$222:$R$222</definedName>
    <definedName name="_37__123Graph_XTAX_CREDIT" hidden="1">'[6]QRE Charts'!$C$332:$C$342</definedName>
    <definedName name="_38__123Graph_XQRE_S_BY_TYPE" hidden="1">'[15]QRE Charts'!$D$222:$R$222</definedName>
    <definedName name="_39__123Graph_XSUPPLIES_BY_B_U" hidden="1">'[15]QRE Charts'!$D$222:$R$222</definedName>
    <definedName name="_3K" hidden="1">[16]Sheet1!#REF!</definedName>
    <definedName name="_4__123Graph_ACONTRACT_BY_B_U" hidden="1">'[15]QRE Charts'!$D$275:$Q$275</definedName>
    <definedName name="_4__123Graph_ASENS_COMPARISON" hidden="1">'[6]QRE Charts'!$E$365:$O$365</definedName>
    <definedName name="_40__123Graph_XTAX_CREDIT" hidden="1">'[15]QRE Charts'!$C$332:$C$342</definedName>
    <definedName name="_40_MWS" localSheetId="0">#REF!</definedName>
    <definedName name="_40_MWS" localSheetId="1">#REF!</definedName>
    <definedName name="_40_MWS" localSheetId="2">#REF!</definedName>
    <definedName name="_40_MWS">#REF!</definedName>
    <definedName name="_45_MWS" localSheetId="0">#REF!</definedName>
    <definedName name="_45_MWS" localSheetId="1">#REF!</definedName>
    <definedName name="_45_MWS" localSheetId="2">#REF!</definedName>
    <definedName name="_45_MWS">#REF!</definedName>
    <definedName name="_4JE220_WP">#REF!</definedName>
    <definedName name="_4S" localSheetId="0" hidden="1">[17]Masterdata!#REF!</definedName>
    <definedName name="_4S" localSheetId="1" hidden="1">[17]Masterdata!#REF!</definedName>
    <definedName name="_4S" localSheetId="2" hidden="1">[17]Masterdata!#REF!</definedName>
    <definedName name="_4S" hidden="1">[17]Masterdata!#REF!</definedName>
    <definedName name="_5__123Graph_AQRE_S_BY_CO." hidden="1">'[15]QRE Charts'!$D$301:$R$301</definedName>
    <definedName name="_5__123Graph_ASUPPLIES_BY_B_U" hidden="1">'[6]QRE Charts'!$D$249:$Q$249</definedName>
    <definedName name="_50_MWS" localSheetId="0">#REF!</definedName>
    <definedName name="_50_MWS" localSheetId="1">#REF!</definedName>
    <definedName name="_50_MWS" localSheetId="2">#REF!</definedName>
    <definedName name="_50_MWS">#REF!</definedName>
    <definedName name="_55_MWS" localSheetId="0">#REF!</definedName>
    <definedName name="_55_MWS" localSheetId="1">#REF!</definedName>
    <definedName name="_55_MWS" localSheetId="2">#REF!</definedName>
    <definedName name="_55_MWS">#REF!</definedName>
    <definedName name="_6__123Graph_AQRE_S_BY_TYPE" hidden="1">'[15]QRE''s'!$D$99:$R$99</definedName>
    <definedName name="_6__123Graph_ATAX_CREDIT" hidden="1">'[6]QRE Charts'!$D$332:$D$342</definedName>
    <definedName name="_6532">#REF!</definedName>
    <definedName name="_6533">#REF!</definedName>
    <definedName name="_6543">#REF!</definedName>
    <definedName name="_6S" hidden="1">[16]Sheet1!#REF!</definedName>
    <definedName name="_7__123Graph_ASENS_COMPARISON" hidden="1">'[15]QRE Charts'!$E$365:$O$365</definedName>
    <definedName name="_7__123Graph_AWAGES_BY_B_U" hidden="1">'[6]QRE Charts'!$D$223:$R$223</definedName>
    <definedName name="_8__123Graph_ASUPPLIES_BY_B_U" hidden="1">'[15]QRE Charts'!$D$249:$Q$249</definedName>
    <definedName name="_8__123Graph_BCONTRACT_BY_B_U" hidden="1">'[6]QRE Charts'!$D$276:$Q$276</definedName>
    <definedName name="_84_PHASE1">[6]Comparison!$E$9:$E$165</definedName>
    <definedName name="_85_PHASE1">[6]Comparison!$I$9:$I$165</definedName>
    <definedName name="_86_PHASE1">[6]Comparison!$M$9:$M$165</definedName>
    <definedName name="_87_PHASE1">[6]Comparison!$Q$9:$Q$165</definedName>
    <definedName name="_88_PHASE1">[6]Comparison!$U$9:$U$165</definedName>
    <definedName name="_88TOTALS">#REF!</definedName>
    <definedName name="_89_PHASE1">[6]Comparison!$AD$9:$AD$165</definedName>
    <definedName name="_9__123Graph_ATAX_CREDIT" hidden="1">'[15]QRE Charts'!$D$332:$D$342</definedName>
    <definedName name="_9__123Graph_BQRE_S_BY_CO." hidden="1">'[6]QRE Charts'!$D$302:$R$302</definedName>
    <definedName name="_90_PHASE1">[6]Comparison!$AH$9:$AH$165</definedName>
    <definedName name="_91_PHASE1">[6]Comparison!$AL$9:$AL$165</definedName>
    <definedName name="_92_PHASE1">[6]Comparison!$AP$9:$AP$165</definedName>
    <definedName name="_93_PHASE1">[6]Comparison!$AT$9:$AT$165</definedName>
    <definedName name="_94_PHASE1">[6]Comparison!$AX$9:$AX$165</definedName>
    <definedName name="_95_PHASE1">[6]Comparison!$BB$9:$BB$165</definedName>
    <definedName name="_96_PHASE1">[6]Comparison!$BF$9:$BF$165</definedName>
    <definedName name="_97_PHASE1">[6]Comparison!$BJ$9:$BJ$165</definedName>
    <definedName name="_98_PHASE1">[6]Comparison!$BN$9:$BN$165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[6]Model!$I$58</definedName>
    <definedName name="_agr8691">#REF!</definedName>
    <definedName name="_agr8790">[6]Model!$I$59</definedName>
    <definedName name="_agr8791">[6]Model!$J$59</definedName>
    <definedName name="_agr8792">#REF!</definedName>
    <definedName name="_agr8890">[6]Model!$I$60</definedName>
    <definedName name="_agr8891">[6]Model!$J$60</definedName>
    <definedName name="_agr8892">[6]Model!$K$60</definedName>
    <definedName name="_agr8893">#REF!</definedName>
    <definedName name="_agr8990">[6]Model!$I$61</definedName>
    <definedName name="_agr8991">[6]Model!$J$61</definedName>
    <definedName name="_agr8992">[6]Model!$K$61</definedName>
    <definedName name="_agr8993">[6]Model!$L$61</definedName>
    <definedName name="_agr8994">#REF!</definedName>
    <definedName name="_agr9091">[6]Model!$J$62</definedName>
    <definedName name="_agr9092">[6]Model!$K$62</definedName>
    <definedName name="_agr9093">[6]Model!$L$62</definedName>
    <definedName name="_agr9094">[6]Model!$M$62</definedName>
    <definedName name="_agr9095">#REF!</definedName>
    <definedName name="_agr9192">[6]Model!$K$63</definedName>
    <definedName name="_agr9193">[6]Model!$L$63</definedName>
    <definedName name="_agr9194">[6]Model!$M$63</definedName>
    <definedName name="_agr9195">[6]Model!$N$63</definedName>
    <definedName name="_agr9196">#REF!</definedName>
    <definedName name="_agr9293">[6]Model!$L$64</definedName>
    <definedName name="_agr9294">[6]Model!$M$64</definedName>
    <definedName name="_agr9295">[6]Model!$N$64</definedName>
    <definedName name="_agr9296">[6]Model!$O$64</definedName>
    <definedName name="_agr9297">#REF!</definedName>
    <definedName name="_agr9394">[6]Model!$M$65</definedName>
    <definedName name="_agr9395">[6]Model!$N$65</definedName>
    <definedName name="_agr9396">[6]Model!$O$65</definedName>
    <definedName name="_agr9397">[6]Model!$P$65</definedName>
    <definedName name="_agr9398">#REF!</definedName>
    <definedName name="_agr9495">[6]Model!$N$66</definedName>
    <definedName name="_agr9496">[6]Model!$O$66</definedName>
    <definedName name="_agr9497">[6]Model!$P$66</definedName>
    <definedName name="_agr9498">[6]Model!$Q$66</definedName>
    <definedName name="_agr9499">#REF!</definedName>
    <definedName name="_agr95100">#REF!</definedName>
    <definedName name="_agr9596">[6]Model!$O$67</definedName>
    <definedName name="_agr9597">[6]Model!$P$67</definedName>
    <definedName name="_agr9598">[6]Model!$Q$67</definedName>
    <definedName name="_agr9599">#REF!</definedName>
    <definedName name="_agr96100">#REF!</definedName>
    <definedName name="_agr96101">#REF!</definedName>
    <definedName name="_agr9697">[6]Model!$P$68</definedName>
    <definedName name="_agr9698">[6]Model!$Q$68</definedName>
    <definedName name="_agr9699">#REF!</definedName>
    <definedName name="_agr97100">#REF!</definedName>
    <definedName name="_agr97101">#REF!</definedName>
    <definedName name="_agr97102">#REF!</definedName>
    <definedName name="_agr9798">[6]Model!$Q$69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ALT_PPONU_D__Q">#REF!</definedName>
    <definedName name="_cal1">#REF!</definedName>
    <definedName name="_cal2">#REF!</definedName>
    <definedName name="_cal3">#REF!</definedName>
    <definedName name="_cal4">#REF!</definedName>
    <definedName name="_cal5">#REF!</definedName>
    <definedName name="_cal6">#REF!</definedName>
    <definedName name="_DAT1">'[13]Cost Center List'!#REF!</definedName>
    <definedName name="_DAT10">#REF!</definedName>
    <definedName name="_DAT11">#REF!</definedName>
    <definedName name="_dat1111">[9]Sheet1!$G$2:$G$29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0" hidden="1">{#N/A,#N/A,FALSE,"EMPPAY"}</definedName>
    <definedName name="_FEB01" localSheetId="1" hidden="1">{#N/A,#N/A,FALSE,"EMPPAY"}</definedName>
    <definedName name="_FEB01" localSheetId="2" hidden="1">{#N/A,#N/A,FALSE,"EMPPAY"}</definedName>
    <definedName name="_FEB01" localSheetId="4" hidden="1">{#N/A,#N/A,FALSE,"EMPPAY"}</definedName>
    <definedName name="_FEB01" hidden="1">{#N/A,#N/A,FALSE,"EMPPAY"}</definedName>
    <definedName name="_FED179">[18]DEPR96!#REF!</definedName>
    <definedName name="_Fill" localSheetId="0" hidden="1">#REF!</definedName>
    <definedName name="_Fill" localSheetId="1" hidden="1">#REF!</definedName>
    <definedName name="_Fill" localSheetId="2" hidden="1">#REF!</definedName>
    <definedName name="_Fill" localSheetId="4" hidden="1">#REF!</definedName>
    <definedName name="_Fill" hidden="1">'[19]o&amp;m'!#REF!</definedName>
    <definedName name="_xlnm._FilterDatabase" localSheetId="5" hidden="1">'F.14 Attachment'!$A$8:$I$8</definedName>
    <definedName name="_xlnm._FilterDatabase" localSheetId="10" hidden="1">'F.18 Summary'!$A$6:$J$6</definedName>
    <definedName name="_xlnm._FilterDatabase" localSheetId="3" hidden="1">F.3d!$B$5:$F$106</definedName>
    <definedName name="_gas2">#REF!</definedName>
    <definedName name="_gas2006">#REF!</definedName>
    <definedName name="_H1" localSheetId="4">{"'Metretek HTML'!$A$7:$W$42"}</definedName>
    <definedName name="_H1">{"'Metretek HTML'!$A$7:$W$42"}</definedName>
    <definedName name="_JAN01" localSheetId="0" hidden="1">{#N/A,#N/A,FALSE,"EMPPAY"}</definedName>
    <definedName name="_JAN01" localSheetId="1" hidden="1">{#N/A,#N/A,FALSE,"EMPPAY"}</definedName>
    <definedName name="_JAN01" localSheetId="2" hidden="1">{#N/A,#N/A,FALSE,"EMPPAY"}</definedName>
    <definedName name="_JAN01" localSheetId="4" hidden="1">{#N/A,#N/A,FALSE,"EMPPAY"}</definedName>
    <definedName name="_JAN01" hidden="1">{#N/A,#N/A,FALSE,"EMPPAY"}</definedName>
    <definedName name="_JAN2001" localSheetId="0" hidden="1">{#N/A,#N/A,FALSE,"EMPPAY"}</definedName>
    <definedName name="_JAN2001" localSheetId="1" hidden="1">{#N/A,#N/A,FALSE,"EMPPAY"}</definedName>
    <definedName name="_JAN2001" localSheetId="2" hidden="1">{#N/A,#N/A,FALSE,"EMPPAY"}</definedName>
    <definedName name="_JAN2001" localSheetId="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'[7]JE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localSheetId="0" hidden="1">[16]Sheet1!#REF!</definedName>
    <definedName name="_Key1" localSheetId="1" hidden="1">[16]Sheet1!#REF!</definedName>
    <definedName name="_Key1" localSheetId="2" hidden="1">[16]Sheet1!#REF!</definedName>
    <definedName name="_Key1" localSheetId="4" hidden="1">'[20]Wage SPG 99'!#REF!</definedName>
    <definedName name="_Key1" hidden="1">[21]Masterdata!#REF!</definedName>
    <definedName name="_Key2" localSheetId="4" hidden="1">'[20]Wage SPG 99'!#REF!</definedName>
    <definedName name="_Key2" hidden="1">#REF!</definedName>
    <definedName name="_New2">#REF!</definedName>
    <definedName name="_New3">#REF!</definedName>
    <definedName name="_New4">#REF!</definedName>
    <definedName name="_Order1" localSheetId="0" hidden="1">255</definedName>
    <definedName name="_Order1" localSheetId="1" hidden="1">255</definedName>
    <definedName name="_Order1" localSheetId="2" hidden="1">255</definedName>
    <definedName name="_Order1" localSheetId="4" hidden="1">255</definedName>
    <definedName name="_Order1" hidden="1">0</definedName>
    <definedName name="_Order2" localSheetId="4" hidden="1">255</definedName>
    <definedName name="_Order2" hidden="1">0</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'[6]QRE''s'!$D$1:$D$65536</definedName>
    <definedName name="_qre84100">#REF!</definedName>
    <definedName name="_qre84101">#REF!</definedName>
    <definedName name="_qre84102">#REF!</definedName>
    <definedName name="_qre84103">#REF!</definedName>
    <definedName name="_qre8490">[6]Model!$I$126</definedName>
    <definedName name="_qre8491">[6]Model!$J$126</definedName>
    <definedName name="_qre8492">[6]Model!$K$126</definedName>
    <definedName name="_qre8493">[6]Model!$L$126</definedName>
    <definedName name="_qre8494">[6]Model!$M$126</definedName>
    <definedName name="_qre8495">[6]Model!$N$126</definedName>
    <definedName name="_qre8496">[6]Model!$O$126</definedName>
    <definedName name="_qre8497">[6]Model!$P$126</definedName>
    <definedName name="_qre8498">[6]Model!$Q$126</definedName>
    <definedName name="_qre8499">#REF!</definedName>
    <definedName name="_qre85">'[6]QRE''s'!$E$1:$E$65536</definedName>
    <definedName name="_qre85100">#REF!</definedName>
    <definedName name="_qre85101">#REF!</definedName>
    <definedName name="_qre85102">#REF!</definedName>
    <definedName name="_qre85103">#REF!</definedName>
    <definedName name="_qre8590">[6]Model!$I$127</definedName>
    <definedName name="_qre8591">[6]Model!$J$127</definedName>
    <definedName name="_qre8592">[6]Model!$K$127</definedName>
    <definedName name="_qre8593">[6]Model!$L$127</definedName>
    <definedName name="_qre8594">[6]Model!$M$127</definedName>
    <definedName name="_qre8595">[6]Model!$N$127</definedName>
    <definedName name="_qre8596">[6]Model!$O$127</definedName>
    <definedName name="_qre8597">[6]Model!$P$127</definedName>
    <definedName name="_qre8598">[6]Model!$Q$127</definedName>
    <definedName name="_qre8599">#REF!</definedName>
    <definedName name="_qre86">'[6]QRE''s'!$F$1:$F$65536</definedName>
    <definedName name="_qre86100">#REF!</definedName>
    <definedName name="_qre86101">#REF!</definedName>
    <definedName name="_qre86102">#REF!</definedName>
    <definedName name="_qre86103">#REF!</definedName>
    <definedName name="_qre8690">[6]Model!$I$128</definedName>
    <definedName name="_qre8691">[6]Model!$J$128</definedName>
    <definedName name="_qre8692">[6]Model!$K$128</definedName>
    <definedName name="_qre8693">[6]Model!$L$128</definedName>
    <definedName name="_qre8694">[6]Model!$M$128</definedName>
    <definedName name="_qre8695">[6]Model!$N$128</definedName>
    <definedName name="_qre8696">[6]Model!$O$128</definedName>
    <definedName name="_qre8697">[6]Model!$P$128</definedName>
    <definedName name="_qre8698">[6]Model!$Q$128</definedName>
    <definedName name="_qre8699">#REF!</definedName>
    <definedName name="_qre87">'[6]QRE''s'!$G$1:$G$65536</definedName>
    <definedName name="_qre87100">#REF!</definedName>
    <definedName name="_qre87101">#REF!</definedName>
    <definedName name="_qre87102">#REF!</definedName>
    <definedName name="_qre87103">#REF!</definedName>
    <definedName name="_qre8790">[6]Model!$I$129</definedName>
    <definedName name="_qre8791">[6]Model!$J$129</definedName>
    <definedName name="_qre8792">[6]Model!$K$129</definedName>
    <definedName name="_qre8793">[6]Model!$L$129</definedName>
    <definedName name="_qre8794">[6]Model!$M$129</definedName>
    <definedName name="_qre8795">[6]Model!$N$129</definedName>
    <definedName name="_qre8796">[6]Model!$O$129</definedName>
    <definedName name="_qre8797">[6]Model!$P$129</definedName>
    <definedName name="_qre8798">[6]Model!$Q$129</definedName>
    <definedName name="_qre8799">#REF!</definedName>
    <definedName name="_qre88">'[6]QRE''s'!$H$1:$H$65536</definedName>
    <definedName name="_qre88100">#REF!</definedName>
    <definedName name="_qre88101">#REF!</definedName>
    <definedName name="_qre88102">#REF!</definedName>
    <definedName name="_qre88103">#REF!</definedName>
    <definedName name="_qre8890">[6]Model!$I$130</definedName>
    <definedName name="_qre8891">[6]Model!$J$130</definedName>
    <definedName name="_qre8892">[6]Model!$K$130</definedName>
    <definedName name="_qre8893">[6]Model!$L$130</definedName>
    <definedName name="_qre8894">[6]Model!$M$130</definedName>
    <definedName name="_qre8895">[6]Model!$N$130</definedName>
    <definedName name="_qre8896">[6]Model!$O$130</definedName>
    <definedName name="_qre8897">[6]Model!$P$130</definedName>
    <definedName name="_qre8898">[6]Model!$Q$130</definedName>
    <definedName name="_qre8899">#REF!</definedName>
    <definedName name="_qre89">'[6]QRE''s'!$I$1:$I$65536</definedName>
    <definedName name="_qre90">'[6]QRE''s'!$J$1:$J$65536</definedName>
    <definedName name="_qre91">'[6]QRE''s'!$K$1:$K$65536</definedName>
    <definedName name="_qre92">'[6]QRE''s'!$L$1:$L$65536</definedName>
    <definedName name="_qre93">'[6]QRE''s'!$M$1:$M$65536</definedName>
    <definedName name="_qre94">'[6]QRE''s'!$N$1:$N$65536</definedName>
    <definedName name="_qre95">'[6]QRE''s'!$O$1:$O$65536</definedName>
    <definedName name="_qre96">'[6]QRE''s'!$P$1:$P$65536</definedName>
    <definedName name="_qre97">'[6]QRE''s'!$Q$1:$Q$65536</definedName>
    <definedName name="_qre98">'[6]QRE''s'!$R$1:$R$65536</definedName>
    <definedName name="_Regression_Int">1</definedName>
    <definedName name="_ryr56565" localSheetId="0" hidden="1">{#N/A,#N/A,FALSE,"Monthly SAIFI";#N/A,#N/A,FALSE,"Yearly SAIFI";#N/A,#N/A,FALSE,"Monthly CAIDI";#N/A,#N/A,FALSE,"Yearly CAIDI";#N/A,#N/A,FALSE,"Monthly SAIDI";#N/A,#N/A,FALSE,"Yearly SAIDI";#N/A,#N/A,FALSE,"Monthly MAIFI";#N/A,#N/A,FALSE,"Yearly MAIFI";#N/A,#N/A,FALSE,"Monthly Cust &gt;=4 Int"}</definedName>
    <definedName name="_ryr56565" localSheetId="1" hidden="1">{#N/A,#N/A,FALSE,"Monthly SAIFI";#N/A,#N/A,FALSE,"Yearly SAIFI";#N/A,#N/A,FALSE,"Monthly CAIDI";#N/A,#N/A,FALSE,"Yearly CAIDI";#N/A,#N/A,FALSE,"Monthly SAIDI";#N/A,#N/A,FALSE,"Yearly SAIDI";#N/A,#N/A,FALSE,"Monthly MAIFI";#N/A,#N/A,FALSE,"Yearly MAIFI";#N/A,#N/A,FALSE,"Monthly Cust &gt;=4 Int"}</definedName>
    <definedName name="_ryr56565" localSheetId="2" hidden="1">{#N/A,#N/A,FALSE,"Monthly SAIFI";#N/A,#N/A,FALSE,"Yearly SAIFI";#N/A,#N/A,FALSE,"Monthly CAIDI";#N/A,#N/A,FALSE,"Yearly CAIDI";#N/A,#N/A,FALSE,"Monthly SAIDI";#N/A,#N/A,FALSE,"Yearly SAIDI";#N/A,#N/A,FALSE,"Monthly MAIFI";#N/A,#N/A,FALSE,"Yearly MAIFI";#N/A,#N/A,FALSE,"Monthly Cust &gt;=4 Int"}</definedName>
    <definedName name="_ryr56565" localSheetId="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0" hidden="1">[16]Sheet1!#REF!</definedName>
    <definedName name="_Sort" localSheetId="1" hidden="1">[16]Sheet1!#REF!</definedName>
    <definedName name="_Sort" localSheetId="2" hidden="1">[16]Sheet1!#REF!</definedName>
    <definedName name="_Sort" hidden="1">[21]Masterdata!#REF!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'[11]YTD Summary'!#REF!</definedName>
    <definedName name="_SUM3">'[22]Summ 165_236'!#REF!</definedName>
    <definedName name="_SUM4">'[22]Summ 165_236'!#REF!</definedName>
    <definedName name="_tqc100">#REF!</definedName>
    <definedName name="_tqc101">#REF!</definedName>
    <definedName name="_tqc102">#REF!</definedName>
    <definedName name="_tqc103">#REF!</definedName>
    <definedName name="_tqc90">'[6]QRE''s'!$J$101</definedName>
    <definedName name="_tqc91">'[6]QRE''s'!$K$101</definedName>
    <definedName name="_tqc92">'[6]QRE''s'!$L$101</definedName>
    <definedName name="_tqc93">'[6]QRE''s'!$M$101</definedName>
    <definedName name="_tqc94">'[6]QRE''s'!$N$101</definedName>
    <definedName name="_tqc95">'[6]QRE''s'!$O$101</definedName>
    <definedName name="_tqc96">'[6]QRE''s'!$P$101</definedName>
    <definedName name="_tqc97">'[6]QRE''s'!$Q$101</definedName>
    <definedName name="_tqc98">'[6]QRE''s'!$R$101</definedName>
    <definedName name="_tqc99">#REF!</definedName>
    <definedName name="_tql100">#REF!</definedName>
    <definedName name="_tql101">#REF!</definedName>
    <definedName name="_tql102">#REF!</definedName>
    <definedName name="_tql103">#REF!</definedName>
    <definedName name="_tql90">'[6]QRE''s'!$J$99</definedName>
    <definedName name="_tql91">'[6]QRE''s'!$K$99</definedName>
    <definedName name="_tql92">'[6]QRE''s'!$L$99</definedName>
    <definedName name="_tql93">'[6]QRE''s'!$M$99</definedName>
    <definedName name="_tql94">'[6]QRE''s'!$N$99</definedName>
    <definedName name="_tql95">'[6]QRE''s'!$O$99</definedName>
    <definedName name="_tql96">'[6]QRE''s'!$P$99</definedName>
    <definedName name="_tql97">'[6]QRE''s'!$Q$99</definedName>
    <definedName name="_tql98">'[6]QRE''s'!$R$99</definedName>
    <definedName name="_tql99">#REF!</definedName>
    <definedName name="_tqs100">#REF!</definedName>
    <definedName name="_tqs101">#REF!</definedName>
    <definedName name="_tqs102">#REF!</definedName>
    <definedName name="_tqs103">#REF!</definedName>
    <definedName name="_tqs90">'[6]QRE''s'!$J$100</definedName>
    <definedName name="_tqs91">'[6]QRE''s'!$K$100</definedName>
    <definedName name="_tqs92">'[6]QRE''s'!$L$100</definedName>
    <definedName name="_tqs93">'[6]QRE''s'!$M$100</definedName>
    <definedName name="_tqs94">'[6]QRE''s'!$N$100</definedName>
    <definedName name="_tqs95">'[6]QRE''s'!$O$100</definedName>
    <definedName name="_tqs96">'[6]QRE''s'!$P$100</definedName>
    <definedName name="_tqs97">'[6]QRE''s'!$Q$100</definedName>
    <definedName name="_tqs98">'[6]QRE''s'!$R$100</definedName>
    <definedName name="_tqs99">#REF!</definedName>
    <definedName name="A" localSheetId="0" hidden="1">{#N/A,#N/A,FALSE,"EMPPAY"}</definedName>
    <definedName name="A" localSheetId="1" hidden="1">{#N/A,#N/A,FALSE,"EMPPAY"}</definedName>
    <definedName name="A" localSheetId="2" hidden="1">{#N/A,#N/A,FALSE,"EMPPAY"}</definedName>
    <definedName name="A" localSheetId="4">#REF!</definedName>
    <definedName name="a" hidden="1">{#N/A,#N/A,FALSE,"Monthly SAIFI";#N/A,#N/A,FALSE,"Yearly SAIFI";#N/A,#N/A,FALSE,"Monthly CAIDI";#N/A,#N/A,FALSE,"Yearly CAIDI";#N/A,#N/A,FALSE,"Monthly SAIDI";#N/A,#N/A,FALSE,"Yearly SAIDI";#N/A,#N/A,FALSE,"Monthly MAIFI";#N/A,#N/A,FALSE,"Yearly MAIFI";#N/A,#N/A,FALSE,"Monthly Cust &gt;=4 Int"}</definedName>
    <definedName name="AA">#REF!</definedName>
    <definedName name="AA.print">#REF!</definedName>
    <definedName name="aaa" localSheetId="0" hidden="1">{#N/A,#N/A,FALSE,"O&amp;M by processes";#N/A,#N/A,FALSE,"Elec Act vs Bud";#N/A,#N/A,FALSE,"G&amp;A";#N/A,#N/A,FALSE,"BGS";#N/A,#N/A,FALSE,"Res Cost"}</definedName>
    <definedName name="aaa" localSheetId="1" hidden="1">{#N/A,#N/A,FALSE,"O&amp;M by processes";#N/A,#N/A,FALSE,"Elec Act vs Bud";#N/A,#N/A,FALSE,"G&amp;A";#N/A,#N/A,FALSE,"BGS";#N/A,#N/A,FALSE,"Res Cost"}</definedName>
    <definedName name="aaa" localSheetId="2" hidden="1">{#N/A,#N/A,FALSE,"O&amp;M by processes";#N/A,#N/A,FALSE,"Elec Act vs Bud";#N/A,#N/A,FALSE,"G&amp;A";#N/A,#N/A,FALSE,"BGS";#N/A,#N/A,FALSE,"Res Cost"}</definedName>
    <definedName name="aaa" localSheetId="4"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0" hidden="1">{#N/A,#N/A,FALSE,"O&amp;M by processes";#N/A,#N/A,FALSE,"Elec Act vs Bud";#N/A,#N/A,FALSE,"G&amp;A";#N/A,#N/A,FALSE,"BGS";#N/A,#N/A,FALSE,"Res Cost"}</definedName>
    <definedName name="aaaaaaaaaaaaaaa" localSheetId="1" hidden="1">{#N/A,#N/A,FALSE,"O&amp;M by processes";#N/A,#N/A,FALSE,"Elec Act vs Bud";#N/A,#N/A,FALSE,"G&amp;A";#N/A,#N/A,FALSE,"BGS";#N/A,#N/A,FALSE,"Res Cost"}</definedName>
    <definedName name="aaaaaaaaaaaaaaa" localSheetId="2" hidden="1">{#N/A,#N/A,FALSE,"O&amp;M by processes";#N/A,#N/A,FALSE,"Elec Act vs Bud";#N/A,#N/A,FALSE,"G&amp;A";#N/A,#N/A,FALSE,"BGS";#N/A,#N/A,FALSE,"Res Cost"}</definedName>
    <definedName name="aaaaaaaaaaaaaaa" localSheetId="4" hidden="1">{#N/A,#N/A,FALSE,"O&amp;M by processes";#N/A,#N/A,FALSE,"Elec Act vs Bud";#N/A,#N/A,FALSE,"G&amp;A";#N/A,#N/A,FALSE,"BGS";#N/A,#N/A,FALSE,"Res Cost"}</definedName>
    <definedName name="aaaaaaaaaaaaaaa" hidden="1">{#N/A,#N/A,FALSE,"O&amp;M by processes";#N/A,#N/A,FALSE,"Elec Act vs Bud";#N/A,#N/A,FALSE,"G&amp;A";#N/A,#N/A,FALSE,"BGS";#N/A,#N/A,FALSE,"Res Cost"}</definedName>
    <definedName name="aashitii">'[23]2005 CapEx (By VP By Dept) Budg'!$A$3:$P$431</definedName>
    <definedName name="ab" localSheetId="4">{"'Metretek HTML'!$A$7:$W$42"}</definedName>
    <definedName name="ab">{"'Metretek HTML'!$A$7:$W$42"}</definedName>
    <definedName name="AB.print">#REF!</definedName>
    <definedName name="AC" localSheetId="4">[18]DEPR96!#REF!</definedName>
    <definedName name="ac" hidden="1">{#N/A,#N/A,FALSE,"Monthly SAIFI";#N/A,#N/A,FALSE,"Yearly SAIFI";#N/A,#N/A,FALSE,"Monthly CAIDI";#N/A,#N/A,FALSE,"Yearly CAIDI";#N/A,#N/A,FALSE,"Monthly SAIDI";#N/A,#N/A,FALSE,"Yearly SAIDI";#N/A,#N/A,FALSE,"Monthly MAIFI";#N/A,#N/A,FALSE,"Yearly MAIFI";#N/A,#N/A,FALSE,"Monthly Cust &gt;=4 Int"}</definedName>
    <definedName name="AC_255">'[24]AC 255'!$A$1:$M$32</definedName>
    <definedName name="AC_282">[25]December!#REF!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[11]December!#REF!</definedName>
    <definedName name="ACCTG_SERV" localSheetId="0">#REF!</definedName>
    <definedName name="ACCTG_SERV" localSheetId="1">#REF!</definedName>
    <definedName name="ACCTG_SERV" localSheetId="2">#REF!</definedName>
    <definedName name="ACCTG_SERV">#REF!</definedName>
    <definedName name="Accum._Other_Comprehensive_Income">#REF!</definedName>
    <definedName name="ACQ">[18]DEPR96!#REF!</definedName>
    <definedName name="ACRS">#REF!</definedName>
    <definedName name="Active1">#REF!</definedName>
    <definedName name="Active2">#REF!</definedName>
    <definedName name="Actual" localSheetId="0">[26]Administrator!$I$62</definedName>
    <definedName name="Actual" localSheetId="1">[26]Administrator!$I$62</definedName>
    <definedName name="Actual" localSheetId="2">[26]Administrator!$I$62</definedName>
    <definedName name="Actual">[27]Assumptions!$E$52</definedName>
    <definedName name="ACTUAL_YTD">[28]Administrator!$L$60</definedName>
    <definedName name="adds2008">#REF!</definedName>
    <definedName name="adfsadfds" localSheetId="0" hidden="1">{#N/A,#N/A,FALSE,"Monthly SAIFI";#N/A,#N/A,FALSE,"Yearly SAIFI";#N/A,#N/A,FALSE,"Monthly CAIDI";#N/A,#N/A,FALSE,"Yearly CAIDI";#N/A,#N/A,FALSE,"Monthly SAIDI";#N/A,#N/A,FALSE,"Yearly SAIDI";#N/A,#N/A,FALSE,"Monthly MAIFI";#N/A,#N/A,FALSE,"Yearly MAIFI";#N/A,#N/A,FALSE,"Monthly Cust &gt;=4 Int"}</definedName>
    <definedName name="adfsadfds" localSheetId="1" hidden="1">{#N/A,#N/A,FALSE,"Monthly SAIFI";#N/A,#N/A,FALSE,"Yearly SAIFI";#N/A,#N/A,FALSE,"Monthly CAIDI";#N/A,#N/A,FALSE,"Yearly CAIDI";#N/A,#N/A,FALSE,"Monthly SAIDI";#N/A,#N/A,FALSE,"Yearly SAIDI";#N/A,#N/A,FALSE,"Monthly MAIFI";#N/A,#N/A,FALSE,"Yearly MAIFI";#N/A,#N/A,FALSE,"Monthly Cust &gt;=4 Int"}</definedName>
    <definedName name="adfsadfds" localSheetId="2" hidden="1">{#N/A,#N/A,FALSE,"Monthly SAIFI";#N/A,#N/A,FALSE,"Yearly SAIFI";#N/A,#N/A,FALSE,"Monthly CAIDI";#N/A,#N/A,FALSE,"Yearly CAIDI";#N/A,#N/A,FALSE,"Monthly SAIDI";#N/A,#N/A,FALSE,"Yearly SAIDI";#N/A,#N/A,FALSE,"Monthly MAIFI";#N/A,#N/A,FALSE,"Yearly MAIFI";#N/A,#N/A,FALSE,"Monthly Cust &gt;=4 Int"}</definedName>
    <definedName name="adfsadfds" localSheetId="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'[29]Input Page'!$G$7</definedName>
    <definedName name="ag_cap_indirect">'[30]Input Page'!$G$7</definedName>
    <definedName name="ag_mix_cap">'[30]Input Page'!$G$8</definedName>
    <definedName name="ag_mix_total">'[30]Input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[6]AIRC!#REF!</definedName>
    <definedName name="aircgrtm2">[6]AIRC!#REF!</definedName>
    <definedName name="aircgrtm3">[6]AIRC!#REF!</definedName>
    <definedName name="aircgrtm4">[6]AIRC!#REF!</definedName>
    <definedName name="aircqre">[6]AIRC!$C$15</definedName>
    <definedName name="aircqrelabel">[6]AIRC!$B$15</definedName>
    <definedName name="airctitle">[6]AIRC!$A$1</definedName>
    <definedName name="airctm1">[6]AIRC!#REF!</definedName>
    <definedName name="airctm2">[6]AIRC!#REF!</definedName>
    <definedName name="airctm3">[6]AIRC!#REF!</definedName>
    <definedName name="airctm4">[6]AIRC!#REF!</definedName>
    <definedName name="ALERT1">#REF!</definedName>
    <definedName name="ALERT2">#REF!</definedName>
    <definedName name="ALERT3">#REF!</definedName>
    <definedName name="Alignment" hidden="1">"a1"</definedName>
    <definedName name="ALL_QRES">[6]Sens_QRE_Factor!$D$8:$R$98</definedName>
    <definedName name="ALL_QRES0.75">'[6]QRE Charts'!$E$365</definedName>
    <definedName name="ALL_QRES0.80">'[6]QRE Charts'!$F$365</definedName>
    <definedName name="ALL_QRES0.85">'[6]QRE Charts'!$G$365</definedName>
    <definedName name="ALL_QRES0.90">'[6]QRE Charts'!$H$365</definedName>
    <definedName name="ALL_QRES0.95">'[6]QRE Charts'!$I$365</definedName>
    <definedName name="ALL_QRES1.00">'[6]QRE Charts'!$J$365</definedName>
    <definedName name="ALL_QRES1.05">'[6]QRE Charts'!$K$365</definedName>
    <definedName name="ALL_QRES1.10">'[6]QRE Charts'!$L$365</definedName>
    <definedName name="ALL_QRES1.15">'[6]QRE Charts'!$M$365</definedName>
    <definedName name="ALL_QRES1.20">'[6]QRE Charts'!$N$365</definedName>
    <definedName name="ALL_QRES1.25">'[6]QRE Charts'!$O$365</definedName>
    <definedName name="ALL_SENS_FACT">#REF!</definedName>
    <definedName name="AllASS">[31]ALL!$B$25</definedName>
    <definedName name="ALLCGI">[31]ALL!$D$25</definedName>
    <definedName name="ALLOC">#REF!</definedName>
    <definedName name="ALLOW">#REF!</definedName>
    <definedName name="Allow_for_Funds_Used_During_Const.">#REF!</definedName>
    <definedName name="ALLRD">[31]ALL!$C$25</definedName>
    <definedName name="ALLSKP">[31]ALL!$E$25</definedName>
    <definedName name="ALLYRS_MESSAGE">#REF!</definedName>
    <definedName name="alsdfa" localSheetId="0" hidden="1">{#N/A,#N/A,FALSE,"Monthly SAIFI";#N/A,#N/A,FALSE,"Yearly SAIFI";#N/A,#N/A,FALSE,"Monthly CAIDI";#N/A,#N/A,FALSE,"Yearly CAIDI";#N/A,#N/A,FALSE,"Monthly SAIDI";#N/A,#N/A,FALSE,"Yearly SAIDI";#N/A,#N/A,FALSE,"Monthly MAIFI";#N/A,#N/A,FALSE,"Yearly MAIFI";#N/A,#N/A,FALSE,"Monthly Cust &gt;=4 Int"}</definedName>
    <definedName name="alsdfa" localSheetId="1" hidden="1">{#N/A,#N/A,FALSE,"Monthly SAIFI";#N/A,#N/A,FALSE,"Yearly SAIFI";#N/A,#N/A,FALSE,"Monthly CAIDI";#N/A,#N/A,FALSE,"Yearly CAIDI";#N/A,#N/A,FALSE,"Monthly SAIDI";#N/A,#N/A,FALSE,"Yearly SAIDI";#N/A,#N/A,FALSE,"Monthly MAIFI";#N/A,#N/A,FALSE,"Yearly MAIFI";#N/A,#N/A,FALSE,"Monthly Cust &gt;=4 Int"}</definedName>
    <definedName name="alsdfa" localSheetId="2" hidden="1">{#N/A,#N/A,FALSE,"Monthly SAIFI";#N/A,#N/A,FALSE,"Yearly SAIFI";#N/A,#N/A,FALSE,"Monthly CAIDI";#N/A,#N/A,FALSE,"Yearly CAIDI";#N/A,#N/A,FALSE,"Monthly SAIDI";#N/A,#N/A,FALSE,"Yearly SAIDI";#N/A,#N/A,FALSE,"Monthly MAIFI";#N/A,#N/A,FALSE,"Yearly MAIFI";#N/A,#N/A,FALSE,"Monthly Cust &gt;=4 Int"}</definedName>
    <definedName name="alsdfa" localSheetId="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#REF!</definedName>
    <definedName name="AMERICA">#REF!</definedName>
    <definedName name="AMOR_BOM">#REF!</definedName>
    <definedName name="AMOR_EOM">#REF!</definedName>
    <definedName name="AMORT">#REF!</definedName>
    <definedName name="Amortization___Other_Assets">#REF!</definedName>
    <definedName name="anish" localSheetId="0">[32]nVision!#REF!</definedName>
    <definedName name="anish" localSheetId="1">[32]nVision!#REF!</definedName>
    <definedName name="anish" localSheetId="2">[32]nVision!#REF!</definedName>
    <definedName name="anish">#REF!</definedName>
    <definedName name="anish21212">#REF!</definedName>
    <definedName name="anisha2157">'[23]2005 CapEx (By VP By Dept) Budg'!$A$3:$P$431</definedName>
    <definedName name="anisha216">'[23]2005 CapEx (By VP By Dept) Budg'!$A$3:$P$431</definedName>
    <definedName name="anishhh">'[23]2005 CapEx (By VP By Dept) Budg'!$A$3:$P$431</definedName>
    <definedName name="anishilov">'[23]2005 CapEx (By VP By Dept) Budg'!$A$3:$P$431</definedName>
    <definedName name="ANNSUM">#REF!</definedName>
    <definedName name="Annualization_Rate">#REF!</definedName>
    <definedName name="anscount" hidden="1">1</definedName>
    <definedName name="AO.print">#REF!</definedName>
    <definedName name="APA" localSheetId="4">#REF!</definedName>
    <definedName name="APA">'[33]PECO Bal Sht'!#REF!</definedName>
    <definedName name="APN">'[34]Gas Ferc 2 2003'!$V$2</definedName>
    <definedName name="APR" localSheetId="4">[35]load!#REF!</definedName>
    <definedName name="Apr">#REF!</definedName>
    <definedName name="APR_13_WRKSHT_SUM">#REF!</definedName>
    <definedName name="apr2pre">#REF!</definedName>
    <definedName name="APV" localSheetId="0">[36]nVision!$AT$9</definedName>
    <definedName name="APV" localSheetId="1">[36]nVision!$AT$9</definedName>
    <definedName name="APV" localSheetId="2">[36]nVision!$AT$9</definedName>
    <definedName name="APV">#REF!</definedName>
    <definedName name="Area">'[37]all EED O&amp;M BO data'!$W$2:$W$5000</definedName>
    <definedName name="as" localSheetId="0">[38]Calculations!$A$3:$P$395</definedName>
    <definedName name="as" localSheetId="1">[38]Calculations!$A$3:$P$395</definedName>
    <definedName name="as" localSheetId="2">[38]Calculations!$A$3:$P$395</definedName>
    <definedName name="AS" localSheetId="4">{"'Metretek HTML'!$A$7:$W$42"}</definedName>
    <definedName name="as">'[23]2005 CapEx (By VP By Dept) Budg'!$A$3:$P$395</definedName>
    <definedName name="AS2DocOpenMode" hidden="1">"AS2DocumentEdit"</definedName>
    <definedName name="asasasas">'[23]2005 CapEx (By VP By Dept) Budg'!$A$3:$P$431</definedName>
    <definedName name="ASD" localSheetId="4">#REF!</definedName>
    <definedName name="ASD">'[33]PECO Bal Sht'!#REF!</definedName>
    <definedName name="asda">[39]Pepco!#REF!</definedName>
    <definedName name="asdada">#REF!</definedName>
    <definedName name="asdasd">'[23]2005 CapEx (By VP By Dept) Budg'!$A$3:$P$431</definedName>
    <definedName name="asdasda">#REF!</definedName>
    <definedName name="asdf" localSheetId="0" hidden="1">{#N/A,#N/A,FALSE,"Monthly SAIFI";#N/A,#N/A,FALSE,"Yearly SAIFI";#N/A,#N/A,FALSE,"Monthly CAIDI";#N/A,#N/A,FALSE,"Yearly CAIDI";#N/A,#N/A,FALSE,"Monthly SAIDI";#N/A,#N/A,FALSE,"Yearly SAIDI";#N/A,#N/A,FALSE,"Monthly MAIFI";#N/A,#N/A,FALSE,"Yearly MAIFI";#N/A,#N/A,FALSE,"Monthly Cust &gt;=4 Int"}</definedName>
    <definedName name="asdf" localSheetId="1" hidden="1">{#N/A,#N/A,FALSE,"Monthly SAIFI";#N/A,#N/A,FALSE,"Yearly SAIFI";#N/A,#N/A,FALSE,"Monthly CAIDI";#N/A,#N/A,FALSE,"Yearly CAIDI";#N/A,#N/A,FALSE,"Monthly SAIDI";#N/A,#N/A,FALSE,"Yearly SAIDI";#N/A,#N/A,FALSE,"Monthly MAIFI";#N/A,#N/A,FALSE,"Yearly MAIFI";#N/A,#N/A,FALSE,"Monthly Cust &gt;=4 Int"}</definedName>
    <definedName name="asdf" localSheetId="2" hidden="1">{#N/A,#N/A,FALSE,"Monthly SAIFI";#N/A,#N/A,FALSE,"Yearly SAIFI";#N/A,#N/A,FALSE,"Monthly CAIDI";#N/A,#N/A,FALSE,"Yearly CAIDI";#N/A,#N/A,FALSE,"Monthly SAIDI";#N/A,#N/A,FALSE,"Yearly SAIDI";#N/A,#N/A,FALSE,"Monthly MAIFI";#N/A,#N/A,FALSE,"Yearly MAIFI";#N/A,#N/A,FALSE,"Monthly Cust &gt;=4 Int"}</definedName>
    <definedName name="asdf" localSheetId="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0" hidden="1">{#N/A,#N/A,FALSE,"Monthly SAIFI";#N/A,#N/A,FALSE,"Yearly SAIFI";#N/A,#N/A,FALSE,"Monthly CAIDI";#N/A,#N/A,FALSE,"Yearly CAIDI";#N/A,#N/A,FALSE,"Monthly SAIDI";#N/A,#N/A,FALSE,"Yearly SAIDI";#N/A,#N/A,FALSE,"Monthly MAIFI";#N/A,#N/A,FALSE,"Yearly MAIFI";#N/A,#N/A,FALSE,"Monthly Cust &gt;=4 Int"}</definedName>
    <definedName name="asdfasdfasdfasdfsdfa" localSheetId="1" hidden="1">{#N/A,#N/A,FALSE,"Monthly SAIFI";#N/A,#N/A,FALSE,"Yearly SAIFI";#N/A,#N/A,FALSE,"Monthly CAIDI";#N/A,#N/A,FALSE,"Yearly CAIDI";#N/A,#N/A,FALSE,"Monthly SAIDI";#N/A,#N/A,FALSE,"Yearly SAIDI";#N/A,#N/A,FALSE,"Monthly MAIFI";#N/A,#N/A,FALSE,"Yearly MAIFI";#N/A,#N/A,FALSE,"Monthly Cust &gt;=4 Int"}</definedName>
    <definedName name="asdfasdfasdfasdfsdfa" localSheetId="2" hidden="1">{#N/A,#N/A,FALSE,"Monthly SAIFI";#N/A,#N/A,FALSE,"Yearly SAIFI";#N/A,#N/A,FALSE,"Monthly CAIDI";#N/A,#N/A,FALSE,"Yearly CAIDI";#N/A,#N/A,FALSE,"Monthly SAIDI";#N/A,#N/A,FALSE,"Yearly SAIDI";#N/A,#N/A,FALSE,"Monthly MAIFI";#N/A,#N/A,FALSE,"Yearly MAIFI";#N/A,#N/A,FALSE,"Monthly Cust &gt;=4 Int"}</definedName>
    <definedName name="asdfasdfasdfasdfsdfa" localSheetId="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#REF!</definedName>
    <definedName name="asdfsd" localSheetId="0">[32]nVision!#REF!</definedName>
    <definedName name="asdfsd" localSheetId="1">[32]nVision!#REF!</definedName>
    <definedName name="asdfsd" localSheetId="2">[32]nVision!#REF!</definedName>
    <definedName name="asdfsd">#REF!</definedName>
    <definedName name="asdfsdf">'[23]2005 CapEx (By VP By Dept) Budg'!$A$3:$P$431</definedName>
    <definedName name="asdfsdfsadfs">'[23]2005 CapEx (By VP By Dept) Budg'!$A$3:$P$431</definedName>
    <definedName name="asfas" localSheetId="0">[40]nVision!#REF!</definedName>
    <definedName name="asfas" localSheetId="1">[40]nVision!#REF!</definedName>
    <definedName name="asfas" localSheetId="2">[40]nVision!#REF!</definedName>
    <definedName name="asfas">#REF!</definedName>
    <definedName name="asfasdfasfasfsadf">#REF!</definedName>
    <definedName name="asfsdfsdfsdfsfwer">#REF!</definedName>
    <definedName name="asfsdfsfs">#REF!</definedName>
    <definedName name="asfsft" localSheetId="0">[32]nVision!#REF!</definedName>
    <definedName name="asfsft" localSheetId="1">[32]nVision!#REF!</definedName>
    <definedName name="asfsft" localSheetId="2">[32]nVision!#REF!</definedName>
    <definedName name="asfsft">#REF!</definedName>
    <definedName name="asgdfsjgfdk1">'[23]2005 CapEx (By VP By Dept) Budg'!$A$3:$P$431</definedName>
    <definedName name="ashaita" localSheetId="0" hidden="1">{#N/A,#N/A,FALSE,"Monthly SAIFI";#N/A,#N/A,FALSE,"Yearly SAIFI";#N/A,#N/A,FALSE,"Monthly CAIDI";#N/A,#N/A,FALSE,"Yearly CAIDI";#N/A,#N/A,FALSE,"Monthly SAIDI";#N/A,#N/A,FALSE,"Yearly SAIDI";#N/A,#N/A,FALSE,"Monthly MAIFI";#N/A,#N/A,FALSE,"Yearly MAIFI";#N/A,#N/A,FALSE,"Monthly Cust &gt;=4 Int"}</definedName>
    <definedName name="ashaita" localSheetId="1" hidden="1">{#N/A,#N/A,FALSE,"Monthly SAIFI";#N/A,#N/A,FALSE,"Yearly SAIFI";#N/A,#N/A,FALSE,"Monthly CAIDI";#N/A,#N/A,FALSE,"Yearly CAIDI";#N/A,#N/A,FALSE,"Monthly SAIDI";#N/A,#N/A,FALSE,"Yearly SAIDI";#N/A,#N/A,FALSE,"Monthly MAIFI";#N/A,#N/A,FALSE,"Yearly MAIFI";#N/A,#N/A,FALSE,"Monthly Cust &gt;=4 Int"}</definedName>
    <definedName name="ashaita" localSheetId="2" hidden="1">{#N/A,#N/A,FALSE,"Monthly SAIFI";#N/A,#N/A,FALSE,"Yearly SAIFI";#N/A,#N/A,FALSE,"Monthly CAIDI";#N/A,#N/A,FALSE,"Yearly CAIDI";#N/A,#N/A,FALSE,"Monthly SAIDI";#N/A,#N/A,FALSE,"Yearly SAIDI";#N/A,#N/A,FALSE,"Monthly MAIFI";#N/A,#N/A,FALSE,"Yearly MAIFI";#N/A,#N/A,FALSE,"Monthly Cust &gt;=4 Int"}</definedName>
    <definedName name="ashaita" localSheetId="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'[23]2005 CapEx (By VP By Dept) Budg'!$A$3:$P$431</definedName>
    <definedName name="ashi21">'[23]2005 CapEx (By VP By Dept) Budg'!$A$3:$P$431</definedName>
    <definedName name="ashia" localSheetId="0">[32]nVision!#REF!</definedName>
    <definedName name="ashia" localSheetId="1">[32]nVision!#REF!</definedName>
    <definedName name="ashia" localSheetId="2">[32]nVision!#REF!</definedName>
    <definedName name="ashia">#REF!</definedName>
    <definedName name="ashita" localSheetId="0">[32]nVision!#REF!</definedName>
    <definedName name="ashita" localSheetId="1">[32]nVision!#REF!</definedName>
    <definedName name="ashita" localSheetId="2">[32]nVision!#REF!</definedName>
    <definedName name="ashita">#REF!</definedName>
    <definedName name="ashita216">'[23]2005 CapEx (By VP By Dept) Budg'!$A$3:$P$431</definedName>
    <definedName name="ASOFDATE">#REF!</definedName>
    <definedName name="asrada">#REF!</definedName>
    <definedName name="assd" localSheetId="0" hidden="1">{#N/A,#N/A,FALSE,"Monthly SAIFI";#N/A,#N/A,FALSE,"Yearly SAIFI";#N/A,#N/A,FALSE,"Monthly CAIDI";#N/A,#N/A,FALSE,"Yearly CAIDI";#N/A,#N/A,FALSE,"Monthly SAIDI";#N/A,#N/A,FALSE,"Yearly SAIDI";#N/A,#N/A,FALSE,"Monthly MAIFI";#N/A,#N/A,FALSE,"Yearly MAIFI";#N/A,#N/A,FALSE,"Monthly Cust &gt;=4 Int"}</definedName>
    <definedName name="assd" localSheetId="1" hidden="1">{#N/A,#N/A,FALSE,"Monthly SAIFI";#N/A,#N/A,FALSE,"Yearly SAIFI";#N/A,#N/A,FALSE,"Monthly CAIDI";#N/A,#N/A,FALSE,"Yearly CAIDI";#N/A,#N/A,FALSE,"Monthly SAIDI";#N/A,#N/A,FALSE,"Yearly SAIDI";#N/A,#N/A,FALSE,"Monthly MAIFI";#N/A,#N/A,FALSE,"Yearly MAIFI";#N/A,#N/A,FALSE,"Monthly Cust &gt;=4 Int"}</definedName>
    <definedName name="assd" localSheetId="2" hidden="1">{#N/A,#N/A,FALSE,"Monthly SAIFI";#N/A,#N/A,FALSE,"Yearly SAIFI";#N/A,#N/A,FALSE,"Monthly CAIDI";#N/A,#N/A,FALSE,"Yearly CAIDI";#N/A,#N/A,FALSE,"Monthly SAIDI";#N/A,#N/A,FALSE,"Yearly SAIDI";#N/A,#N/A,FALSE,"Monthly MAIFI";#N/A,#N/A,FALSE,"Yearly MAIFI";#N/A,#N/A,FALSE,"Monthly Cust &gt;=4 Int"}</definedName>
    <definedName name="assd" localSheetId="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'[41]Aday IS DECo &amp; Other'!#REF!</definedName>
    <definedName name="Assets_Held_for_Sale_YR_2006">'[41]Aday IS DECo &amp; Other'!#REF!</definedName>
    <definedName name="Assets_Held_for_Sale_YR_2007">'[41]Aday IS DECo &amp; Other'!#REF!</definedName>
    <definedName name="Assets_Held_for_Sale_YR_2008">'[41]Aday IS DECo &amp; Other'!#REF!</definedName>
    <definedName name="AUG" localSheetId="4">#REF!</definedName>
    <definedName name="Aug">#REF!</definedName>
    <definedName name="AV.FM.1..adjusted..print">#REF!</definedName>
    <definedName name="AV.FM.1.print">#REF!</definedName>
    <definedName name="avoidint">"V2001-12-31"</definedName>
    <definedName name="az" localSheetId="4">{"'Metretek HTML'!$A$7:$W$42"}</definedName>
    <definedName name="az">{"'Metretek HTML'!$A$7:$W$42"}</definedName>
    <definedName name="B" localSheetId="0">#REF!</definedName>
    <definedName name="B" localSheetId="1">#REF!</definedName>
    <definedName name="B" localSheetId="2">#REF!</definedName>
    <definedName name="B" localSheetId="4">#REF!</definedName>
    <definedName name="b" hidden="1">{#N/A,#N/A,FALSE,"Monthly SAIFI";#N/A,#N/A,FALSE,"Yearly SAIFI";#N/A,#N/A,FALSE,"Monthly CAIDI";#N/A,#N/A,FALSE,"Yearly CAIDI";#N/A,#N/A,FALSE,"Monthly SAIDI";#N/A,#N/A,FALSE,"Yearly SAIDI";#N/A,#N/A,FALSE,"Monthly MAIFI";#N/A,#N/A,FALSE,"Yearly MAIFI";#N/A,#N/A,FALSE,"Monthly Cust &gt;=4 Int"}</definedName>
    <definedName name="b_u_10">'[6]QRE''s'!$A$39:$IV$94</definedName>
    <definedName name="b_u_11">'[6]QRE''s'!$A$43:$IV$94</definedName>
    <definedName name="b_u_12">'[6]QRE''s'!$A$47:$IV$94</definedName>
    <definedName name="b_u_13">'[6]QRE''s'!$A$51:$IV$94</definedName>
    <definedName name="b_u_14">'[6]QRE''s'!$A$55:$IV$94</definedName>
    <definedName name="b_u_15">'[6]QRE''s'!$A$59:$IV$94</definedName>
    <definedName name="b_u_16">'[6]QRE''s'!$A$63:$IV$94</definedName>
    <definedName name="b_u_17">'[6]QRE''s'!$A$67:$IV$94</definedName>
    <definedName name="b_u_18">'[6]QRE''s'!$A$71:$IV$94</definedName>
    <definedName name="b_u_19">'[6]QRE''s'!$A$75:$IV$94</definedName>
    <definedName name="b_u_2">'[6]QRE''s'!$A$11:$IV$94</definedName>
    <definedName name="b_u_20">'[6]QRE''s'!$A$79:$IV$94</definedName>
    <definedName name="b_u_21">'[6]QRE''s'!$A$83:$IV$94</definedName>
    <definedName name="b_u_22">'[6]QRE''s'!$A$87:$IV$94</definedName>
    <definedName name="b_u_23">'[6]QRE''s'!$A$91:$IV$94</definedName>
    <definedName name="b_u_3">'[6]QRE''s'!$A$11:$IV$94</definedName>
    <definedName name="b_u_4">'[6]QRE''s'!$A$15:$IV$94</definedName>
    <definedName name="b_u_5">'[6]QRE''s'!$A$19:$IV$94</definedName>
    <definedName name="b_u_6">'[6]QRE''s'!$A$23:$IV$94</definedName>
    <definedName name="b_u_7">'[6]QRE''s'!$A$27:$IV$94</definedName>
    <definedName name="b_u_8">'[6]QRE''s'!$A$31:$IV$94</definedName>
    <definedName name="b_u_9">'[6]QRE''s'!$A$35:$IV$94</definedName>
    <definedName name="BA.print">#REF!</definedName>
    <definedName name="BAL">#REF!</definedName>
    <definedName name="Balance_Sheet_Assets">#REF!</definedName>
    <definedName name="Balance_Sheet_Date">[42]Update!$B$3</definedName>
    <definedName name="Balance_Sheet_Heading">[42]Update!$B$4</definedName>
    <definedName name="Balance_Sheet_Liabilities___Capital">#REF!</definedName>
    <definedName name="BalanceSheetDates">#REF!</definedName>
    <definedName name="BALBCK">#REF!</definedName>
    <definedName name="BALP">#REF!</definedName>
    <definedName name="BALPBOD">#REF!</definedName>
    <definedName name="bankidrange">[43]Control!$AI$5:$AI$284</definedName>
    <definedName name="Base">#REF!</definedName>
    <definedName name="BASE_DETAIL_QRE">[6]Sens_QRE_Factor!$D$8:$H$98</definedName>
    <definedName name="BASE_MESSAGE">#REF!</definedName>
    <definedName name="BASE_QRES">[6]Sens_QRE_Factor!$D$8:$H$98</definedName>
    <definedName name="BASE_QRES0.75">'[6]QRE Charts'!$E$366</definedName>
    <definedName name="BASE_QRES0.80">'[6]QRE Charts'!$F$366</definedName>
    <definedName name="BASE_QRES0.85">'[6]QRE Charts'!$G$366</definedName>
    <definedName name="BASE_QRES0.90">'[6]QRE Charts'!$H$366</definedName>
    <definedName name="BASE_QRES0.95">'[6]QRE Charts'!$I$366</definedName>
    <definedName name="BASE_QRES1.00">'[6]QRE Charts'!$J$366</definedName>
    <definedName name="BASE_QRES1.05">'[6]QRE Charts'!$K$366</definedName>
    <definedName name="BASE_QRES1.10">'[6]QRE Charts'!$L$366</definedName>
    <definedName name="BASE_QRES1.15">'[6]QRE Charts'!$M$366</definedName>
    <definedName name="BASE_QRES1.20">'[6]QRE Charts'!$N$366</definedName>
    <definedName name="BASE_QRES1.25">'[6]QRE Charts'!$O$366</definedName>
    <definedName name="BASE_SENS_FACT">#REF!</definedName>
    <definedName name="Basic_Data">#REF!</definedName>
    <definedName name="Basis_Points">[27]Assumptions!$H$15</definedName>
    <definedName name="BB">#REF!</definedName>
    <definedName name="BB.print">#REF!</definedName>
    <definedName name="bbb" localSheetId="0" hidden="1">{#N/A,#N/A,FALSE,"O&amp;M by processes";#N/A,#N/A,FALSE,"Elec Act vs Bud";#N/A,#N/A,FALSE,"G&amp;A";#N/A,#N/A,FALSE,"BGS";#N/A,#N/A,FALSE,"Res Cost"}</definedName>
    <definedName name="bbb" localSheetId="1" hidden="1">{#N/A,#N/A,FALSE,"O&amp;M by processes";#N/A,#N/A,FALSE,"Elec Act vs Bud";#N/A,#N/A,FALSE,"G&amp;A";#N/A,#N/A,FALSE,"BGS";#N/A,#N/A,FALSE,"Res Cost"}</definedName>
    <definedName name="bbb" localSheetId="2" hidden="1">{#N/A,#N/A,FALSE,"O&amp;M by processes";#N/A,#N/A,FALSE,"Elec Act vs Bud";#N/A,#N/A,FALSE,"G&amp;A";#N/A,#N/A,FALSE,"BGS";#N/A,#N/A,FALSE,"Res Cost"}</definedName>
    <definedName name="bbb" localSheetId="4"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0" hidden="1">{#N/A,#N/A,FALSE,"O&amp;M by processes";#N/A,#N/A,FALSE,"Elec Act vs Bud";#N/A,#N/A,FALSE,"G&amp;A";#N/A,#N/A,FALSE,"BGS";#N/A,#N/A,FALSE,"Res Cost"}</definedName>
    <definedName name="bbbb" localSheetId="1" hidden="1">{#N/A,#N/A,FALSE,"O&amp;M by processes";#N/A,#N/A,FALSE,"Elec Act vs Bud";#N/A,#N/A,FALSE,"G&amp;A";#N/A,#N/A,FALSE,"BGS";#N/A,#N/A,FALSE,"Res Cost"}</definedName>
    <definedName name="bbbb" localSheetId="2" hidden="1">{#N/A,#N/A,FALSE,"O&amp;M by processes";#N/A,#N/A,FALSE,"Elec Act vs Bud";#N/A,#N/A,FALSE,"G&amp;A";#N/A,#N/A,FALSE,"BGS";#N/A,#N/A,FALSE,"Res Cost"}</definedName>
    <definedName name="bbbb" localSheetId="4"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0" hidden="1">{#N/A,#N/A,FALSE,"O&amp;M by processes";#N/A,#N/A,FALSE,"Elec Act vs Bud";#N/A,#N/A,FALSE,"G&amp;A";#N/A,#N/A,FALSE,"BGS";#N/A,#N/A,FALSE,"Res Cost"}</definedName>
    <definedName name="bbbbb" localSheetId="1" hidden="1">{#N/A,#N/A,FALSE,"O&amp;M by processes";#N/A,#N/A,FALSE,"Elec Act vs Bud";#N/A,#N/A,FALSE,"G&amp;A";#N/A,#N/A,FALSE,"BGS";#N/A,#N/A,FALSE,"Res Cost"}</definedName>
    <definedName name="bbbbb" localSheetId="2" hidden="1">{#N/A,#N/A,FALSE,"O&amp;M by processes";#N/A,#N/A,FALSE,"Elec Act vs Bud";#N/A,#N/A,FALSE,"G&amp;A";#N/A,#N/A,FALSE,"BGS";#N/A,#N/A,FALSE,"Res Cost"}</definedName>
    <definedName name="bbbbb" localSheetId="4"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0" hidden="1">{#N/A,#N/A,FALSE,"O&amp;M by processes";#N/A,#N/A,FALSE,"Elec Act vs Bud";#N/A,#N/A,FALSE,"G&amp;A";#N/A,#N/A,FALSE,"BGS";#N/A,#N/A,FALSE,"Res Cost"}</definedName>
    <definedName name="bbc" localSheetId="1" hidden="1">{#N/A,#N/A,FALSE,"O&amp;M by processes";#N/A,#N/A,FALSE,"Elec Act vs Bud";#N/A,#N/A,FALSE,"G&amp;A";#N/A,#N/A,FALSE,"BGS";#N/A,#N/A,FALSE,"Res Cost"}</definedName>
    <definedName name="bbc" localSheetId="2" hidden="1">{#N/A,#N/A,FALSE,"O&amp;M by processes";#N/A,#N/A,FALSE,"Elec Act vs Bud";#N/A,#N/A,FALSE,"G&amp;A";#N/A,#N/A,FALSE,"BGS";#N/A,#N/A,FALSE,"Res Cost"}</definedName>
    <definedName name="bbc" localSheetId="4" hidden="1">{#N/A,#N/A,FALSE,"O&amp;M by processes";#N/A,#N/A,FALSE,"Elec Act vs Bud";#N/A,#N/A,FALSE,"G&amp;A";#N/A,#N/A,FALSE,"BGS";#N/A,#N/A,FALSE,"Res Cost"}</definedName>
    <definedName name="bbc" hidden="1">{#N/A,#N/A,FALSE,"O&amp;M by processes";#N/A,#N/A,FALSE,"Elec Act vs Bud";#N/A,#N/A,FALSE,"G&amp;A";#N/A,#N/A,FALSE,"BGS";#N/A,#N/A,FALSE,"Res Cost"}</definedName>
    <definedName name="bcbcvb">'[23]2005 CapEx (By VP By Dept) Budg'!$A$3:$P$431</definedName>
    <definedName name="bdis">#REF!</definedName>
    <definedName name="beg_coal">'[44]Input Page'!#REF!</definedName>
    <definedName name="beg_CWIP">'[44]Input Page'!$E$19</definedName>
    <definedName name="Benefits">350</definedName>
    <definedName name="beny" localSheetId="0" hidden="1">{#N/A,#N/A,FALSE,"Monthly SAIFI";#N/A,#N/A,FALSE,"Yearly SAIFI";#N/A,#N/A,FALSE,"Monthly CAIDI";#N/A,#N/A,FALSE,"Yearly CAIDI";#N/A,#N/A,FALSE,"Monthly SAIDI";#N/A,#N/A,FALSE,"Yearly SAIDI";#N/A,#N/A,FALSE,"Monthly MAIFI";#N/A,#N/A,FALSE,"Yearly MAIFI";#N/A,#N/A,FALSE,"Monthly Cust &gt;=4 Int"}</definedName>
    <definedName name="beny" localSheetId="1" hidden="1">{#N/A,#N/A,FALSE,"Monthly SAIFI";#N/A,#N/A,FALSE,"Yearly SAIFI";#N/A,#N/A,FALSE,"Monthly CAIDI";#N/A,#N/A,FALSE,"Yearly CAIDI";#N/A,#N/A,FALSE,"Monthly SAIDI";#N/A,#N/A,FALSE,"Yearly SAIDI";#N/A,#N/A,FALSE,"Monthly MAIFI";#N/A,#N/A,FALSE,"Yearly MAIFI";#N/A,#N/A,FALSE,"Monthly Cust &gt;=4 Int"}</definedName>
    <definedName name="beny" localSheetId="2" hidden="1">{#N/A,#N/A,FALSE,"Monthly SAIFI";#N/A,#N/A,FALSE,"Yearly SAIFI";#N/A,#N/A,FALSE,"Monthly CAIDI";#N/A,#N/A,FALSE,"Yearly CAIDI";#N/A,#N/A,FALSE,"Monthly SAIDI";#N/A,#N/A,FALSE,"Yearly SAIDI";#N/A,#N/A,FALSE,"Monthly MAIFI";#N/A,#N/A,FALSE,"Yearly MAIFI";#N/A,#N/A,FALSE,"Monthly Cust &gt;=4 Int"}</definedName>
    <definedName name="beny" localSheetId="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'[45]10.08.5 - 2008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'[45]10.08.3 - 2008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'[45]10.08.5 - 2008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'[45]10.08.5 - 2008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'[45]10.08.2 - 2008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'[45]10.08.3 - 2008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'[45]10.08.4 -2008 Capital'!#REF!</definedName>
    <definedName name="BEx1U15M7LVVFZENH830B2BGWC04" hidden="1">#REF!</definedName>
    <definedName name="BEx1U5NGVTXGL4CIPVT5O034KGGR" hidden="1">'[45]10.08.3 - 2008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'[45]10.08.5 - 2008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'[45]10.08.5 - 2008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[46]Table!#REF!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'[45]10.08.5 - 2008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'[45]10.08.5 - 2008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'[45]10.08.3 - 2008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[46]Table!#REF!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'[45]10.08.5 - 2008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'[45]10.08.4 -2008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'[45]10.08.5 - 2008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'[45]10.08.5 - 2008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'[45]10.08.4 -2008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'[45]10.08.5 - 2008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'[45]10.08.3 - 2008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'[45]10.08.2 - 2008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'[45]10.08.3 - 2008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'[45]10.08.5 - 2008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'[45]10.08.5 - 2008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'[45]10.08.5 - 2008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'[45]10.08.2 - 2008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'[45]10.08.5 - 2008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'[45]10.08.2 - 2008 Expense'!#REF!</definedName>
    <definedName name="BExCUW1QXVMEP3B9SFPNEEWCG9I0" hidden="1">'[45]10.08.5 - 2008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'[45]10.08.4 -2008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'[45]10.08.2 - 2008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'[45]10.08.3 - 2008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[46]Table!#REF!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'[45]10.08.4 -2008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'[45]10.08.4 -2008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'[45]10.08.2 - 2008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'[45]10.08.5 - 2008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'[45]10.08.4 -2008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'[45]10.08.5 - 2008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'[45]10.08.4 -2008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'[45]10.08.4 -2008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'[45]10.08.2 - 2008 Expense'!#REF!</definedName>
    <definedName name="BExIM2RXHXBO63HBPUTHF775IIRY" hidden="1">#REF!</definedName>
    <definedName name="BExIM2RXYS5BGYBDMFLU1RE8039Z" hidden="1">#REF!</definedName>
    <definedName name="BExIM2X90EG7J3TG4STQ3J1OK4O0" hidden="1">'[45]10.08.5 - 2008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'[45]10.08.5 - 2008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'[45]10.08.5 - 2008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'[45]10.08.2 - 2008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'[45]10.08.4 -2008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'[45]10.08.4 -2008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'[45]10.08.5 - 2008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[46]Table!#REF!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'[45]10.08.5 - 2008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'[45]10.08.5 - 2008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'[45]10.08.5 - 2008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'[45]10.08.3 - 2008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'[45]10.08.2 - 2008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'[45]10.08.5 - 2008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[46]Table!#REF!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'[45]10.08.2 - 2008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'[45]10.08.5 - 2008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'[45]10.08.3 - 2008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'[45]10.08.2 - 2008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'[45]10.08.2 - 2008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[46]Table!#REF!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'[45]10.08.4 -2008 Capital'!#REF!</definedName>
    <definedName name="BExTYLUCLWGGQOEPH6W91DIYL3RQ" hidden="1">#REF!</definedName>
    <definedName name="BExTYOZQGNRDMMFZOG8515WQDGU3" hidden="1">'[45]10.08.5 - 2008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'[45]10.08.2 - 2008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'[45]10.08.5 - 2008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'[45]10.08.5 - 2008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'[45]10.08.5 - 2008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'[45]10.08.3 - 2008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'[45]10.08.2 - 2008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'[45]10.08.5 - 2008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'[45]10.08.3 - 2008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'[45]10.08.5 - 2008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'[45]10.08.2 - 2008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'[45]10.08.3 - 2008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'[45]10.08.5 - 2008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'[45]10.08.5 - 2008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'[45]10.08.5 - 2008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[27]Assumptions!$E$33</definedName>
    <definedName name="BGS_Forecast">[47]Assumptions!#REF!</definedName>
    <definedName name="BGS_Rate">#REF!</definedName>
    <definedName name="BGS_RFP">[27]Assumptions!$E$36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'[41]Aday IS DECo &amp; Other'!#REF!</definedName>
    <definedName name="Biomass_Energy_YR_2006">'[41]Aday IS DECo &amp; Other'!#REF!</definedName>
    <definedName name="Biomass_Energy_YR_2007">'[41]Aday IS DECo &amp; Other'!#REF!</definedName>
    <definedName name="Biomass_Energy_YR_2008">'[41]Aday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E_Close_Date">[48]Assumptions!$E$28</definedName>
    <definedName name="Book__Gain__Loss_on_Asset_Sale">#REF!</definedName>
    <definedName name="bpgr84">[6]Print!$C$48</definedName>
    <definedName name="bpgr85">[6]Print!$E$48</definedName>
    <definedName name="bpgr86">[6]Print!$G$48</definedName>
    <definedName name="bpgr87">[6]Print!$I$48</definedName>
    <definedName name="bpgr88">[6]Print!$K$48</definedName>
    <definedName name="bpqre84">[6]Print!$C$41</definedName>
    <definedName name="bpqre85">[6]Print!$E$41</definedName>
    <definedName name="bpqre86">[6]Print!$G$41</definedName>
    <definedName name="bpqre87">[6]Print!$I$41</definedName>
    <definedName name="bpqre88">[6]Print!$K$41</definedName>
    <definedName name="Brenda">#REF!</definedName>
    <definedName name="Brett041">'[23]2005 CapEx (By VP By Dept) Budg'!$A$3:$P$431</definedName>
    <definedName name="Brett0415">'[23]2005 CapEx (By VP By Dept) Budg'!$A$3:$P$431</definedName>
    <definedName name="Brett0416">#REF!</definedName>
    <definedName name="Brett042">#REF!</definedName>
    <definedName name="brett0420">'[23]2005 CapEx (By VP By Dept) Budg'!$A$3:$P$431</definedName>
    <definedName name="brett0421">#REF!</definedName>
    <definedName name="Brett0422">'[23]2005 CapEx (By VP By Dept) Budg'!$A$3:$P$431</definedName>
    <definedName name="Brett0423">#REF!</definedName>
    <definedName name="Brett0601">'[23]2005 CapEx (By VP By Dept) Budg'!$A$3:$P$431</definedName>
    <definedName name="Brett0602">#REF!</definedName>
    <definedName name="Brett403">'[23]2005 CapEx (By VP By Dept) Budg'!$A$3:$P$431</definedName>
    <definedName name="Brett404">#REF!</definedName>
    <definedName name="Brett406">'[23]2005 CapEx (By VP By Dept) Budg'!$A$3:$P$431</definedName>
    <definedName name="Brett407">#REF!</definedName>
    <definedName name="Brett408">'[23]2005 CapEx (By VP By Dept) Budg'!$A$3:$P$431</definedName>
    <definedName name="Brett409">#REF!</definedName>
    <definedName name="Brett410">'[23]2005 CapEx (By VP By Dept) Budg'!$A$3:$P$431</definedName>
    <definedName name="Brett411">#REF!</definedName>
    <definedName name="Brett418">'[23]2005 CapEx (By VP By Dept) Budg'!$A$3:$P$431</definedName>
    <definedName name="Brett419">#REF!</definedName>
    <definedName name="BSYEAREND" localSheetId="0">[49]SETUP!$C$21</definedName>
    <definedName name="BSYEAREND" localSheetId="1">[49]SETUP!$C$21</definedName>
    <definedName name="BSYEAREND" localSheetId="2">[49]SETUP!$C$21</definedName>
    <definedName name="BSYEAREND">[50]SETUP!$C$21</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[6]B_U_10!$C$95</definedName>
    <definedName name="bu10total84a">[6]B_U_10!$C$103</definedName>
    <definedName name="bu10total85">[6]B_U_10!$D$95</definedName>
    <definedName name="bu10total85a">[6]B_U_10!$D$103</definedName>
    <definedName name="bu10total86">[6]B_U_10!$E$95</definedName>
    <definedName name="bu10total86a">[6]B_U_10!$E$103</definedName>
    <definedName name="bu10total87">[6]B_U_10!$F$95</definedName>
    <definedName name="bu10total87a">[6]B_U_10!$F$103</definedName>
    <definedName name="bu10total88">[6]B_U_10!$G$95</definedName>
    <definedName name="bu10total88a">[6]B_U_10!$G$103</definedName>
    <definedName name="bu10total89">[6]B_U_10!$H$95</definedName>
    <definedName name="bu10total89a">[6]B_U_10!$H$103</definedName>
    <definedName name="bu10total90">[6]B_U_10!$I$95</definedName>
    <definedName name="bu10total90a">[6]B_U_10!$I$103</definedName>
    <definedName name="bu10total91">[6]B_U_10!$J$95</definedName>
    <definedName name="bu10total91a">[6]B_U_10!$J$103</definedName>
    <definedName name="bu10total92">[6]B_U_10!$K$95</definedName>
    <definedName name="bu10total92a">[6]B_U_10!$K$103</definedName>
    <definedName name="bu10total93">[6]B_U_10!$L$95</definedName>
    <definedName name="bu10total93a">[6]B_U_10!$L$103</definedName>
    <definedName name="bu10total94">[6]B_U_10!$M$95</definedName>
    <definedName name="bu10total94a">[6]B_U_10!$M$103</definedName>
    <definedName name="bu10total95">[6]B_U_10!$N$95</definedName>
    <definedName name="bu10total95a">[6]B_U_10!$N$103</definedName>
    <definedName name="bu10total96">[6]B_U_10!$O$95</definedName>
    <definedName name="bu10total96a">[6]B_U_10!$O$103</definedName>
    <definedName name="bu10total97">[6]B_U_10!$P$95</definedName>
    <definedName name="bu10total97a">[6]B_U_10!$P$103</definedName>
    <definedName name="bu10total98">[6]B_U_10!$Q$95</definedName>
    <definedName name="bu10total98a">[6]B_U_10!$Q$103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[6]B_U_11!$C$95</definedName>
    <definedName name="bu11total84a">[6]B_U_11!$C$103</definedName>
    <definedName name="bu11total85">[6]B_U_11!$D$95</definedName>
    <definedName name="bu11total85a">[6]B_U_11!$D$103</definedName>
    <definedName name="bu11total86">[6]B_U_11!$E$95</definedName>
    <definedName name="bu11total86a">[6]B_U_11!$E$103</definedName>
    <definedName name="bu11total87">[6]B_U_11!$F$95</definedName>
    <definedName name="bu11total87a">[6]B_U_11!$F$103</definedName>
    <definedName name="bu11total88">[6]B_U_11!$G$95</definedName>
    <definedName name="bu11total88a">[6]B_U_11!$G$103</definedName>
    <definedName name="bu11total89">[6]B_U_11!$H$95</definedName>
    <definedName name="bu11total89a">[6]B_U_11!$H$103</definedName>
    <definedName name="bu11total90">[6]B_U_11!$I$95</definedName>
    <definedName name="bu11total90a">[6]B_U_11!$I$103</definedName>
    <definedName name="bu11total91">[6]B_U_11!$J$95</definedName>
    <definedName name="bu11total91a">[6]B_U_11!$J$103</definedName>
    <definedName name="bu11total92">[6]B_U_11!$K$95</definedName>
    <definedName name="bu11total92a">[6]B_U_11!$K$103</definedName>
    <definedName name="bu11total93">[6]B_U_11!$L$95</definedName>
    <definedName name="bu11total93a">[6]B_U_11!$L$103</definedName>
    <definedName name="bu11total94">[6]B_U_11!$M$95</definedName>
    <definedName name="bu11total94a">[6]B_U_11!$M$103</definedName>
    <definedName name="bu11total95">[6]B_U_11!$N$95</definedName>
    <definedName name="bu11total95a">[6]B_U_11!$N$103</definedName>
    <definedName name="bu11total96">[6]B_U_11!$O$95</definedName>
    <definedName name="bu11total96a">[6]B_U_11!$O$103</definedName>
    <definedName name="bu11total97">[6]B_U_11!$P$95</definedName>
    <definedName name="bu11total97a">[6]B_U_11!$P$103</definedName>
    <definedName name="bu11total98">[6]B_U_11!$Q$95</definedName>
    <definedName name="bu11total98a">[6]B_U_11!$Q$103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[6]B_U_12!$C$95</definedName>
    <definedName name="bu12total84a">[6]B_U_12!$C$103</definedName>
    <definedName name="bu12total85">[6]B_U_12!$D$95</definedName>
    <definedName name="bu12total85a">[6]B_U_12!$D$103</definedName>
    <definedName name="bu12total86">[6]B_U_12!$E$95</definedName>
    <definedName name="bu12total86a">[6]B_U_12!$E$103</definedName>
    <definedName name="bu12total87">[6]B_U_12!$F$95</definedName>
    <definedName name="bu12total87a">[6]B_U_12!$F$103</definedName>
    <definedName name="bu12total88">[6]B_U_12!$G$95</definedName>
    <definedName name="bu12total88a">[6]B_U_12!$G$103</definedName>
    <definedName name="bu12total89">[6]B_U_12!$H$95</definedName>
    <definedName name="bu12total89a">[6]B_U_12!$H$103</definedName>
    <definedName name="bu12total90">[6]B_U_12!$I$95</definedName>
    <definedName name="bu12total90a">[6]B_U_12!$I$103</definedName>
    <definedName name="bu12total91">[6]B_U_12!$J$95</definedName>
    <definedName name="bu12total91a">[6]B_U_12!$J$103</definedName>
    <definedName name="bu12total92">[6]B_U_12!$K$95</definedName>
    <definedName name="bu12total92a">[6]B_U_12!$K$103</definedName>
    <definedName name="bu12total93">[6]B_U_12!$L$95</definedName>
    <definedName name="bu12total93a">[6]B_U_12!$L$103</definedName>
    <definedName name="bu12total94">[6]B_U_12!$M$95</definedName>
    <definedName name="bu12total94a">[6]B_U_12!$M$103</definedName>
    <definedName name="bu12total95">[6]B_U_12!$N$95</definedName>
    <definedName name="bu12total95a">[6]B_U_12!$N$103</definedName>
    <definedName name="bu12total96">[6]B_U_12!$O$95</definedName>
    <definedName name="bu12total96a">[6]B_U_12!$O$103</definedName>
    <definedName name="bu12total97">[6]B_U_12!$P$95</definedName>
    <definedName name="bu12total97a">[6]B_U_12!$P$103</definedName>
    <definedName name="bu12total98">[6]B_U_12!$Q$95</definedName>
    <definedName name="bu12total98a">[6]B_U_12!$Q$103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[6]B_U_13!$C$95</definedName>
    <definedName name="bu13total84a">[6]B_U_13!$C$103</definedName>
    <definedName name="bu13total85">[6]B_U_13!$D$95</definedName>
    <definedName name="bu13total85a">[6]B_U_13!$D$103</definedName>
    <definedName name="bu13total86">[6]B_U_13!$E$95</definedName>
    <definedName name="bu13total86a">[6]B_U_13!$E$103</definedName>
    <definedName name="bu13total87">[6]B_U_13!$F$95</definedName>
    <definedName name="bu13total87a">[6]B_U_13!$F$103</definedName>
    <definedName name="bu13total88">[6]B_U_13!$G$95</definedName>
    <definedName name="bu13total88a">[6]B_U_13!$G$103</definedName>
    <definedName name="bu13total89">[6]B_U_13!$H$95</definedName>
    <definedName name="bu13total89a">[6]B_U_13!$H$103</definedName>
    <definedName name="bu13total90">[6]B_U_13!$I$95</definedName>
    <definedName name="bu13total90a">[6]B_U_13!$I$103</definedName>
    <definedName name="bu13total91">[6]B_U_13!$J$95</definedName>
    <definedName name="bu13total91a">[6]B_U_13!$J$103</definedName>
    <definedName name="bu13total92">[6]B_U_13!$K$95</definedName>
    <definedName name="bu13total92a">[6]B_U_13!$K$103</definedName>
    <definedName name="bu13total93">[6]B_U_13!$L$95</definedName>
    <definedName name="bu13total93a">[6]B_U_13!$L$103</definedName>
    <definedName name="bu13total94">[6]B_U_13!$M$95</definedName>
    <definedName name="bu13total94a">[6]B_U_13!$M$103</definedName>
    <definedName name="bu13total95">[6]B_U_13!$N$95</definedName>
    <definedName name="bu13total95a">[6]B_U_13!$N$103</definedName>
    <definedName name="bu13total96">[6]B_U_13!$O$95</definedName>
    <definedName name="bu13total96a">[6]B_U_13!$O$103</definedName>
    <definedName name="bu13total97">[6]B_U_13!$P$95</definedName>
    <definedName name="bu13total97a">[6]B_U_13!$P$103</definedName>
    <definedName name="bu13total98">[6]B_U_13!$Q$95</definedName>
    <definedName name="bu13total98a">[6]B_U_13!$Q$103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[6]B_U_14!$C$95</definedName>
    <definedName name="bu14total84a">[6]B_U_14!$C$103</definedName>
    <definedName name="bu14total85">[6]B_U_14!$D$95</definedName>
    <definedName name="bu14total85a">[6]B_U_14!$D$103</definedName>
    <definedName name="bu14total86">[6]B_U_14!$E$95</definedName>
    <definedName name="bu14total86a">[6]B_U_14!$E$103</definedName>
    <definedName name="bu14total87">[6]B_U_14!$F$95</definedName>
    <definedName name="bu14total87a">[6]B_U_14!$F$103</definedName>
    <definedName name="bu14total88">[6]B_U_14!$G$95</definedName>
    <definedName name="bu14total88a">[6]B_U_14!$G$103</definedName>
    <definedName name="bu14total89">[6]B_U_14!$H$95</definedName>
    <definedName name="bu14total89a">[6]B_U_14!$H$103</definedName>
    <definedName name="bu14total90">[6]B_U_14!$I$95</definedName>
    <definedName name="bu14total90a">[6]B_U_14!$I$103</definedName>
    <definedName name="bu14total91">[6]B_U_14!$J$95</definedName>
    <definedName name="bu14total91a">[6]B_U_14!$J$103</definedName>
    <definedName name="bu14total92">[6]B_U_14!$K$95</definedName>
    <definedName name="bu14total92a">[6]B_U_14!$K$103</definedName>
    <definedName name="bu14total93">[6]B_U_14!$L$95</definedName>
    <definedName name="bu14total93a">[6]B_U_14!$L$103</definedName>
    <definedName name="bu14total94">[6]B_U_14!$M$95</definedName>
    <definedName name="bu14total94a">[6]B_U_14!$M$103</definedName>
    <definedName name="bu14total95">[6]B_U_14!$N$95</definedName>
    <definedName name="bu14total95a">[6]B_U_14!$N$103</definedName>
    <definedName name="bu14total96">[6]B_U_14!$O$95</definedName>
    <definedName name="bu14total96a">[6]B_U_14!$O$103</definedName>
    <definedName name="bu14total97">[6]B_U_14!$P$95</definedName>
    <definedName name="bu14total97a">[6]B_U_14!$P$103</definedName>
    <definedName name="bu14total98">[6]B_U_14!$Q$95</definedName>
    <definedName name="bu14total98a">[6]B_U_14!$Q$103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[6]B_U_15!$C$95</definedName>
    <definedName name="bu15total84a">[6]B_U_15!$C$103</definedName>
    <definedName name="bu15total85">[6]B_U_15!$D$95</definedName>
    <definedName name="bu15total85a">[6]B_U_15!$D$103</definedName>
    <definedName name="bu15total86">[6]B_U_15!$E$95</definedName>
    <definedName name="bu15total86a">[6]B_U_15!$E$103</definedName>
    <definedName name="bu15total87">[6]B_U_15!$F$95</definedName>
    <definedName name="bu15total87a">[6]B_U_15!$F$103</definedName>
    <definedName name="bu15total88">[6]B_U_15!$G$95</definedName>
    <definedName name="bu15total88a">[6]B_U_15!$G$103</definedName>
    <definedName name="bu15total89">[6]B_U_15!$H$95</definedName>
    <definedName name="bu15total89a">[6]B_U_15!$H$103</definedName>
    <definedName name="bu15total90">[6]B_U_15!$I$95</definedName>
    <definedName name="bu15total90a">[6]B_U_15!$I$103</definedName>
    <definedName name="bu15total91">[6]B_U_15!$J$95</definedName>
    <definedName name="bu15total91a">[6]B_U_15!$J$103</definedName>
    <definedName name="bu15total92">[6]B_U_15!$K$95</definedName>
    <definedName name="bu15total92a">[6]B_U_15!$K$103</definedName>
    <definedName name="bu15total93">[6]B_U_15!$L$95</definedName>
    <definedName name="bu15total93a">[6]B_U_15!$L$103</definedName>
    <definedName name="bu15total94">[6]B_U_15!$M$95</definedName>
    <definedName name="bu15total94a">[6]B_U_15!$M$103</definedName>
    <definedName name="bu15total95">[6]B_U_15!$N$95</definedName>
    <definedName name="bu15total95a">[6]B_U_15!$N$103</definedName>
    <definedName name="bu15total96">[6]B_U_15!$O$95</definedName>
    <definedName name="bu15total96a">[6]B_U_15!$O$103</definedName>
    <definedName name="bu15total97">[6]B_U_15!$P$95</definedName>
    <definedName name="bu15total97a">[6]B_U_15!$P$103</definedName>
    <definedName name="bu15total98">[6]B_U_15!$Q$95</definedName>
    <definedName name="bu15total98a">[6]B_U_15!$Q$103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[6]B_U_16!$C$95</definedName>
    <definedName name="bu16total84a">[6]B_U_16!$C$103</definedName>
    <definedName name="bu16total85">[6]B_U_16!$D$95</definedName>
    <definedName name="bu16total85a">[6]B_U_16!$D$103</definedName>
    <definedName name="bu16total86">[6]B_U_16!$E$95</definedName>
    <definedName name="bu16total86a">[6]B_U_16!$E$103</definedName>
    <definedName name="bu16total87">[6]B_U_16!$F$95</definedName>
    <definedName name="bu16total87a">[6]B_U_16!$F$103</definedName>
    <definedName name="bu16total88">[6]B_U_16!$G$95</definedName>
    <definedName name="bu16total88a">[6]B_U_16!$G$103</definedName>
    <definedName name="bu16total89">[6]B_U_16!$H$95</definedName>
    <definedName name="bu16total89a">[6]B_U_16!$H$103</definedName>
    <definedName name="bu16total90">[6]B_U_16!$I$95</definedName>
    <definedName name="bu16total90a">[6]B_U_16!$I$103</definedName>
    <definedName name="bu16total91">[6]B_U_16!$J$95</definedName>
    <definedName name="bu16total91a">[6]B_U_16!$J$103</definedName>
    <definedName name="bu16total92">[6]B_U_16!$K$95</definedName>
    <definedName name="bu16total92a">[6]B_U_16!$K$103</definedName>
    <definedName name="bu16total93">[6]B_U_16!$L$95</definedName>
    <definedName name="bu16total93a">[6]B_U_16!$L$103</definedName>
    <definedName name="bu16total94">[6]B_U_16!$M$95</definedName>
    <definedName name="bu16total94a">[6]B_U_16!$M$103</definedName>
    <definedName name="bu16total95">[6]B_U_16!$N$95</definedName>
    <definedName name="bu16total95a">[6]B_U_16!$N$103</definedName>
    <definedName name="bu16total96">[6]B_U_16!$O$95</definedName>
    <definedName name="bu16total96a">[6]B_U_16!$O$103</definedName>
    <definedName name="bu16total97">[6]B_U_16!$P$95</definedName>
    <definedName name="bu16total97a">[6]B_U_16!$P$103</definedName>
    <definedName name="bu16total98">[6]B_U_16!$Q$95</definedName>
    <definedName name="bu16total98a">[6]B_U_16!$Q$103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[6]B_U_17!$C$95</definedName>
    <definedName name="bu17total84a">[6]B_U_17!$C$103</definedName>
    <definedName name="bu17total85">[6]B_U_17!$D$95</definedName>
    <definedName name="bu17total85a">[6]B_U_17!$D$103</definedName>
    <definedName name="bu17total86">[6]B_U_17!$E$95</definedName>
    <definedName name="bu17total86a">[6]B_U_17!$E$103</definedName>
    <definedName name="bu17total87">[6]B_U_17!$F$95</definedName>
    <definedName name="bu17total87a">[6]B_U_17!$F$103</definedName>
    <definedName name="bu17total88">[6]B_U_17!$G$95</definedName>
    <definedName name="bu17total88a">[6]B_U_17!$G$103</definedName>
    <definedName name="bu17total89">[6]B_U_17!$H$95</definedName>
    <definedName name="bu17total89a">[6]B_U_17!$H$103</definedName>
    <definedName name="bu17total90">[6]B_U_17!$I$95</definedName>
    <definedName name="bu17total90a">[6]B_U_17!$I$103</definedName>
    <definedName name="bu17total91">[6]B_U_17!$J$95</definedName>
    <definedName name="bu17total91a">[6]B_U_17!$J$103</definedName>
    <definedName name="bu17total92">[6]B_U_17!$K$95</definedName>
    <definedName name="bu17total92a">[6]B_U_17!$K$103</definedName>
    <definedName name="bu17total93">[6]B_U_17!$L$95</definedName>
    <definedName name="bu17total93a">[6]B_U_17!$L$103</definedName>
    <definedName name="bu17total94">[6]B_U_17!$M$95</definedName>
    <definedName name="bu17total94a">[6]B_U_17!$M$103</definedName>
    <definedName name="bu17total95">[6]B_U_17!$N$95</definedName>
    <definedName name="bu17total95a">[6]B_U_17!$N$103</definedName>
    <definedName name="bu17total96">[6]B_U_17!$O$95</definedName>
    <definedName name="bu17total96a">[6]B_U_17!$O$103</definedName>
    <definedName name="bu17total97">[6]B_U_17!$P$95</definedName>
    <definedName name="bu17total97a">[6]B_U_17!$P$103</definedName>
    <definedName name="bu17total98">[6]B_U_17!$Q$95</definedName>
    <definedName name="bu17total98a">[6]B_U_17!$Q$103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[6]B_U_18!$C$95</definedName>
    <definedName name="bu18total84a">[6]B_U_18!$C$103</definedName>
    <definedName name="bu18total85">[6]B_U_18!$D$95</definedName>
    <definedName name="bu18total85a">[6]B_U_18!$D$103</definedName>
    <definedName name="bu18total86">[6]B_U_18!$E$95</definedName>
    <definedName name="bu18total86a">[6]B_U_18!$E$103</definedName>
    <definedName name="bu18total87">[6]B_U_18!$F$95</definedName>
    <definedName name="bu18total87a">[6]B_U_18!$F$103</definedName>
    <definedName name="bu18total88">[6]B_U_18!$G$95</definedName>
    <definedName name="bu18total88a">[6]B_U_18!$G$103</definedName>
    <definedName name="bu18total89">[6]B_U_18!$H$95</definedName>
    <definedName name="bu18total89a">[6]B_U_18!$H$103</definedName>
    <definedName name="bu18total90">[6]B_U_18!$I$95</definedName>
    <definedName name="bu18total90a">[6]B_U_18!$I$103</definedName>
    <definedName name="bu18total91">[6]B_U_18!$J$95</definedName>
    <definedName name="bu18total91a">[6]B_U_18!$J$103</definedName>
    <definedName name="bu18total92">[6]B_U_18!$K$95</definedName>
    <definedName name="bu18total92a">[6]B_U_18!$K$103</definedName>
    <definedName name="bu18total93">[6]B_U_18!$L$95</definedName>
    <definedName name="bu18total93a">[6]B_U_18!$L$103</definedName>
    <definedName name="bu18total94">[6]B_U_18!$M$95</definedName>
    <definedName name="bu18total94a">[6]B_U_18!$M$103</definedName>
    <definedName name="bu18total95">[6]B_U_18!$N$95</definedName>
    <definedName name="bu18total95a">[6]B_U_18!$N$103</definedName>
    <definedName name="bu18total96">[6]B_U_18!$O$95</definedName>
    <definedName name="bu18total96a">[6]B_U_18!$O$103</definedName>
    <definedName name="bu18total97">[6]B_U_18!$P$95</definedName>
    <definedName name="bu18total97a">[6]B_U_18!$P$103</definedName>
    <definedName name="bu18total98">[6]B_U_18!$Q$95</definedName>
    <definedName name="bu18total98a">[6]B_U_18!$Q$103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[6]B_U_19!$C$95</definedName>
    <definedName name="bu19total84a">[6]B_U_19!$C$103</definedName>
    <definedName name="bu19total85">[6]B_U_19!$D$95</definedName>
    <definedName name="bu19total85a">[6]B_U_19!$D$103</definedName>
    <definedName name="bu19total86">[6]B_U_19!$E$95</definedName>
    <definedName name="bu19total86a">[6]B_U_19!$E$103</definedName>
    <definedName name="bu19total87">[6]B_U_19!$F$95</definedName>
    <definedName name="bu19total87a">[6]B_U_19!$F$103</definedName>
    <definedName name="bu19total88">[6]B_U_19!$G$95</definedName>
    <definedName name="bu19total88a">[6]B_U_19!$G$103</definedName>
    <definedName name="bu19total89">[6]B_U_19!$H$95</definedName>
    <definedName name="bu19total89a">[6]B_U_19!$H$103</definedName>
    <definedName name="bu19total90">[6]B_U_19!$I$95</definedName>
    <definedName name="bu19total90a">[6]B_U_19!$I$103</definedName>
    <definedName name="bu19total91">[6]B_U_19!$J$95</definedName>
    <definedName name="bu19total91a">[6]B_U_19!$J$103</definedName>
    <definedName name="bu19total92">[6]B_U_19!$K$95</definedName>
    <definedName name="bu19total92a">[6]B_U_19!$K$103</definedName>
    <definedName name="bu19total93">[6]B_U_19!$L$95</definedName>
    <definedName name="bu19total93a">[6]B_U_19!$L$103</definedName>
    <definedName name="bu19total94">[6]B_U_19!$M$95</definedName>
    <definedName name="bu19total94a">[6]B_U_19!$M$103</definedName>
    <definedName name="bu19total95">[6]B_U_19!$N$95</definedName>
    <definedName name="bu19total95a">[6]B_U_19!$N$103</definedName>
    <definedName name="bu19total96">[6]B_U_19!$O$95</definedName>
    <definedName name="bu19total96a">[6]B_U_19!$O$103</definedName>
    <definedName name="bu19total97">[6]B_U_19!$P$95</definedName>
    <definedName name="bu19total97a">[6]B_U_19!$P$103</definedName>
    <definedName name="bu19total98">[6]B_U_19!$Q$95</definedName>
    <definedName name="bu19total98a">[6]B_U_19!$Q$103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'[6]PHASE II'!$C$95</definedName>
    <definedName name="bu1total84a">'[6]PHASE II'!$C$103</definedName>
    <definedName name="bu1total85">'[6]PHASE II'!$D$95</definedName>
    <definedName name="bu1total85a">'[6]PHASE II'!$D$103</definedName>
    <definedName name="bu1total86">'[6]PHASE II'!$E$95</definedName>
    <definedName name="bu1total86a">'[6]PHASE II'!$E$103</definedName>
    <definedName name="bu1total87">'[6]PHASE II'!$F$95</definedName>
    <definedName name="bu1total87a">'[6]PHASE II'!$F$103</definedName>
    <definedName name="bu1total88">'[6]PHASE II'!$G$95</definedName>
    <definedName name="bu1total88a">'[6]PHASE II'!$G$103</definedName>
    <definedName name="bu1total89">'[6]PHASE II'!$H$95</definedName>
    <definedName name="bu1total89a">'[6]PHASE II'!$H$103</definedName>
    <definedName name="bu1total90">'[6]PHASE II'!$I$95</definedName>
    <definedName name="bu1total90a">'[6]PHASE II'!$I$103</definedName>
    <definedName name="bu1total91">'[6]PHASE II'!$K$95</definedName>
    <definedName name="bu1total91a">'[6]PHASE II'!$K$103</definedName>
    <definedName name="bu1total92">'[6]PHASE II'!$M$95</definedName>
    <definedName name="bu1total92a">'[6]PHASE II'!$M$103</definedName>
    <definedName name="bu1total93">'[6]PHASE II'!$O$95</definedName>
    <definedName name="bu1total93a">'[6]PHASE II'!$O$103</definedName>
    <definedName name="bu1total94">'[6]PHASE II'!$Q$95</definedName>
    <definedName name="bu1total94a">'[6]PHASE II'!$Q$103</definedName>
    <definedName name="bu1total95">'[6]PHASE II'!$S$95</definedName>
    <definedName name="bu1total95a">'[6]PHASE II'!$S$103</definedName>
    <definedName name="bu1total96">'[6]PHASE II'!$T$95</definedName>
    <definedName name="bu1total96a">'[6]PHASE II'!$T$103</definedName>
    <definedName name="bu1total97">'[6]PHASE II'!$U$95</definedName>
    <definedName name="bu1total97a">'[6]PHASE II'!$U$103</definedName>
    <definedName name="bu1total98">'[6]PHASE II'!$W$95</definedName>
    <definedName name="bu1total98a">'[6]PHASE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[6]B_U_20!$C$95</definedName>
    <definedName name="bu20total84a">[6]B_U_20!$C$103</definedName>
    <definedName name="bu20total85">[6]B_U_20!$D$95</definedName>
    <definedName name="bu20total85a">[6]B_U_20!$D$103</definedName>
    <definedName name="bu20total86">[6]B_U_20!$E$95</definedName>
    <definedName name="bu20total86a">[6]B_U_20!$E$103</definedName>
    <definedName name="bu20total87">[6]B_U_20!$F$95</definedName>
    <definedName name="bu20total87a">[6]B_U_20!$F$103</definedName>
    <definedName name="bu20total88">[6]B_U_20!$G$95</definedName>
    <definedName name="bu20total88a">[6]B_U_20!$G$103</definedName>
    <definedName name="bu20total89">[6]B_U_20!$H$95</definedName>
    <definedName name="bu20total89a">[6]B_U_20!$H$103</definedName>
    <definedName name="bu20total90">[6]B_U_20!$I$95</definedName>
    <definedName name="bu20total90a">[6]B_U_20!$I$103</definedName>
    <definedName name="bu20total91">[6]B_U_20!$J$95</definedName>
    <definedName name="bu20total91a">[6]B_U_20!$J$103</definedName>
    <definedName name="bu20total92">[6]B_U_20!$K$95</definedName>
    <definedName name="bu20total92a">[6]B_U_20!$K$103</definedName>
    <definedName name="bu20total93">[6]B_U_20!$L$95</definedName>
    <definedName name="bu20total93a">[6]B_U_20!$L$103</definedName>
    <definedName name="bu20total94">[6]B_U_20!$M$95</definedName>
    <definedName name="bu20total94a">[6]B_U_20!$M$103</definedName>
    <definedName name="bu20total95">[6]B_U_20!$N$95</definedName>
    <definedName name="bu20total95a">[6]B_U_20!$N$103</definedName>
    <definedName name="bu20total96">[6]B_U_20!$O$95</definedName>
    <definedName name="bu20total96a">[6]B_U_20!$O$103</definedName>
    <definedName name="bu20total97">[6]B_U_20!$P$95</definedName>
    <definedName name="bu20total97a">[6]B_U_20!$P$103</definedName>
    <definedName name="bu20total98">[6]B_U_20!$Q$95</definedName>
    <definedName name="bu20total98a">[6]B_U_20!$Q$103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[6]B_U_21!$C$95</definedName>
    <definedName name="bu21total84a">[6]B_U_21!$C$103</definedName>
    <definedName name="bu21total85">[6]B_U_21!$D$95</definedName>
    <definedName name="bu21total85a">[6]B_U_21!$D$103</definedName>
    <definedName name="bu21total86">[6]B_U_21!$E$95</definedName>
    <definedName name="bu21total86a">[6]B_U_21!$E$103</definedName>
    <definedName name="bu21total87">[6]B_U_21!$F$95</definedName>
    <definedName name="bu21total87a">[6]B_U_21!$F$103</definedName>
    <definedName name="bu21total88">[6]B_U_21!$G$95</definedName>
    <definedName name="bu21total88a">[6]B_U_21!$G$103</definedName>
    <definedName name="bu21total89">[6]B_U_21!$H$95</definedName>
    <definedName name="bu21total89a">[6]B_U_21!$H$103</definedName>
    <definedName name="bu21total90">[6]B_U_21!$I$95</definedName>
    <definedName name="bu21total90a">[6]B_U_21!$I$103</definedName>
    <definedName name="bu21total91">[6]B_U_21!$J$95</definedName>
    <definedName name="bu21total91a">[6]B_U_21!$J$103</definedName>
    <definedName name="bu21total92">[6]B_U_21!$K$95</definedName>
    <definedName name="bu21total92a">[6]B_U_21!$K$103</definedName>
    <definedName name="bu21total93">[6]B_U_21!$L$95</definedName>
    <definedName name="bu21total93a">[6]B_U_21!$L$103</definedName>
    <definedName name="bu21total94">[6]B_U_21!$M$95</definedName>
    <definedName name="bu21total94a">[6]B_U_21!$M$103</definedName>
    <definedName name="bu21total95">[6]B_U_21!$N$95</definedName>
    <definedName name="bu21total95a">[6]B_U_21!$N$103</definedName>
    <definedName name="bu21total96">[6]B_U_21!$O$95</definedName>
    <definedName name="bu21total96a">[6]B_U_21!$O$103</definedName>
    <definedName name="bu21total97">[6]B_U_21!$P$95</definedName>
    <definedName name="bu21total97a">[6]B_U_21!$P$103</definedName>
    <definedName name="bu21total98">[6]B_U_21!$Q$95</definedName>
    <definedName name="bu21total98a">[6]B_U_21!$Q$103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[6]B_U_22!$C$95</definedName>
    <definedName name="bu22total84a">[6]B_U_22!$C$103</definedName>
    <definedName name="bu22total85">[6]B_U_22!$D$95</definedName>
    <definedName name="bu22total85a">[6]B_U_22!$D$103</definedName>
    <definedName name="bu22total86">[6]B_U_22!$E$95</definedName>
    <definedName name="bu22total86a">[6]B_U_22!$E$103</definedName>
    <definedName name="bu22total87">[6]B_U_22!$F$95</definedName>
    <definedName name="bu22total87a">[6]B_U_22!$F$103</definedName>
    <definedName name="bu22total88">[6]B_U_22!$G$95</definedName>
    <definedName name="bu22total88a">[6]B_U_22!$G$103</definedName>
    <definedName name="bu22total89">[6]B_U_22!$H$95</definedName>
    <definedName name="bu22total89a">[6]B_U_22!$H$103</definedName>
    <definedName name="bu22total90">[6]B_U_22!$I$95</definedName>
    <definedName name="bu22total90a">[6]B_U_22!$I$103</definedName>
    <definedName name="bu22total91">[6]B_U_22!$J$95</definedName>
    <definedName name="bu22total91a">[6]B_U_22!$J$103</definedName>
    <definedName name="bu22total92">[6]B_U_22!$K$95</definedName>
    <definedName name="bu22total92a">[6]B_U_22!$K$103</definedName>
    <definedName name="bu22total93">[6]B_U_22!$L$95</definedName>
    <definedName name="bu22total93a">[6]B_U_22!$L$103</definedName>
    <definedName name="bu22total94">[6]B_U_22!$M$95</definedName>
    <definedName name="bu22total94a">[6]B_U_22!$M$103</definedName>
    <definedName name="bu22total95">[6]B_U_22!$N$95</definedName>
    <definedName name="bu22total95a">[6]B_U_22!$N$103</definedName>
    <definedName name="bu22total96">[6]B_U_22!$O$95</definedName>
    <definedName name="bu22total96a">[6]B_U_22!$O$103</definedName>
    <definedName name="bu22total97">[6]B_U_22!$P$95</definedName>
    <definedName name="bu22total97a">[6]B_U_22!$P$103</definedName>
    <definedName name="bu22total98">[6]B_U_22!$Q$95</definedName>
    <definedName name="bu22total98a">[6]B_U_22!$Q$103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[6]B_U_23!$C$95</definedName>
    <definedName name="bu23total84a">[6]B_U_23!$C$103</definedName>
    <definedName name="bu23total85">[6]B_U_23!$D$95</definedName>
    <definedName name="bu23total85a">[6]B_U_23!$D$103</definedName>
    <definedName name="bu23total86">[6]B_U_23!$E$95</definedName>
    <definedName name="bu23total86a">[6]B_U_23!$E$103</definedName>
    <definedName name="bu23total87">[6]B_U_23!$F$95</definedName>
    <definedName name="bu23total87a">[6]B_U_23!$F$103</definedName>
    <definedName name="bu23total88">[6]B_U_23!$G$95</definedName>
    <definedName name="bu23total88a">[6]B_U_23!$G$103</definedName>
    <definedName name="bu23total89">[6]B_U_23!$H$95</definedName>
    <definedName name="bu23total89a">[6]B_U_23!$H$103</definedName>
    <definedName name="bu23total90">[6]B_U_23!$I$95</definedName>
    <definedName name="bu23total90a">[6]B_U_23!$I$103</definedName>
    <definedName name="bu23total91">[6]B_U_23!$J$95</definedName>
    <definedName name="bu23total91a">[6]B_U_23!$J$103</definedName>
    <definedName name="bu23total92">[6]B_U_23!$K$95</definedName>
    <definedName name="bu23total92a">[6]B_U_23!$K$103</definedName>
    <definedName name="bu23total93">[6]B_U_23!$L$95</definedName>
    <definedName name="bu23total93a">[6]B_U_23!$L$103</definedName>
    <definedName name="bu23total94">[6]B_U_23!$M$95</definedName>
    <definedName name="bu23total94a">[6]B_U_23!$M$103</definedName>
    <definedName name="bu23total95">[6]B_U_23!$N$95</definedName>
    <definedName name="bu23total95a">[6]B_U_23!$N$103</definedName>
    <definedName name="bu23total96">[6]B_U_23!$O$95</definedName>
    <definedName name="bu23total96a">[6]B_U_23!$O$103</definedName>
    <definedName name="bu23total97">[6]B_U_23!$P$95</definedName>
    <definedName name="bu23total97a">[6]B_U_23!$P$103</definedName>
    <definedName name="bu23total98">[6]B_U_23!$Q$95</definedName>
    <definedName name="bu23total98a">[6]B_U_23!$Q$103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'[6]ORIGINAL CLAIM'!$C$95</definedName>
    <definedName name="bu2total84a">'[6]ORIGINAL CLAIM'!$C$103</definedName>
    <definedName name="bu2total85">'[6]ORIGINAL CLAIM'!$D$95</definedName>
    <definedName name="bu2total85a">'[6]ORIGINAL CLAIM'!$D$103</definedName>
    <definedName name="bu2total86">'[6]ORIGINAL CLAIM'!$E$95</definedName>
    <definedName name="bu2total86a">'[6]ORIGINAL CLAIM'!$E$103</definedName>
    <definedName name="bu2total87">'[6]ORIGINAL CLAIM'!$F$95</definedName>
    <definedName name="bu2total87a">'[6]ORIGINAL CLAIM'!$F$103</definedName>
    <definedName name="bu2total88">'[6]ORIGINAL CLAIM'!$G$95</definedName>
    <definedName name="bu2total88a">'[6]ORIGINAL CLAIM'!$G$103</definedName>
    <definedName name="bu2total89">'[6]ORIGINAL CLAIM'!$H$95</definedName>
    <definedName name="bu2total89a">'[6]ORIGINAL CLAIM'!$H$103</definedName>
    <definedName name="bu2total90">'[6]ORIGINAL CLAIM'!$I$95</definedName>
    <definedName name="bu2total90a">'[6]ORIGINAL CLAIM'!$I$103</definedName>
    <definedName name="bu2total91">'[6]ORIGINAL CLAIM'!$J$95</definedName>
    <definedName name="bu2total91a">'[6]ORIGINAL CLAIM'!$J$103</definedName>
    <definedName name="bu2total92">'[6]ORIGINAL CLAIM'!$K$95</definedName>
    <definedName name="bu2total92a">'[6]ORIGINAL CLAIM'!$K$103</definedName>
    <definedName name="bu2total93">'[6]ORIGINAL CLAIM'!$L$95</definedName>
    <definedName name="bu2total93a">'[6]ORIGINAL CLAIM'!$L$103</definedName>
    <definedName name="bu2total94">'[6]ORIGINAL CLAIM'!$M$95</definedName>
    <definedName name="bu2total94a">'[6]ORIGINAL CLAIM'!$M$103</definedName>
    <definedName name="bu2total95">'[6]ORIGINAL CLAIM'!$N$95</definedName>
    <definedName name="bu2total95a">'[6]ORIGINAL CLAIM'!$N$103</definedName>
    <definedName name="bu2total96">'[6]ORIGINAL CLAIM'!$O$95</definedName>
    <definedName name="bu2total96a">'[6]ORIGINAL CLAIM'!$O$103</definedName>
    <definedName name="bu2total97">'[6]ORIGINAL CLAIM'!$P$95</definedName>
    <definedName name="bu2total97a">'[6]ORIGINAL CLAIM'!$P$103</definedName>
    <definedName name="bu2total98">'[6]ORIGINAL CLAIM'!$Q$95</definedName>
    <definedName name="bu2total98a">'[6]ORIGINAL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[6]B_U_3!$C$95</definedName>
    <definedName name="bu3total84a">[6]B_U_3!$C$103</definedName>
    <definedName name="bu3total85">[6]B_U_3!$D$95</definedName>
    <definedName name="bu3total85a">[6]B_U_3!$D$103</definedName>
    <definedName name="bu3total86">[6]B_U_3!$E$95</definedName>
    <definedName name="bu3total86a">[6]B_U_3!$E$103</definedName>
    <definedName name="bu3total87">[6]B_U_3!$F$95</definedName>
    <definedName name="bu3total87a">[6]B_U_3!$F$103</definedName>
    <definedName name="bu3total88">[6]B_U_3!$G$95</definedName>
    <definedName name="bu3total88a">[6]B_U_3!$G$103</definedName>
    <definedName name="bu3total89">[6]B_U_3!$H$95</definedName>
    <definedName name="bu3total89a">[6]B_U_3!$H$103</definedName>
    <definedName name="bu3total90">[6]B_U_3!$I$95</definedName>
    <definedName name="bu3total90a">[6]B_U_3!$I$103</definedName>
    <definedName name="bu3total91">[6]B_U_3!$J$95</definedName>
    <definedName name="bu3total91a">[6]B_U_3!$J$103</definedName>
    <definedName name="bu3total92">[6]B_U_3!$K$95</definedName>
    <definedName name="bu3total92a">[6]B_U_3!$K$103</definedName>
    <definedName name="bu3total93">[6]B_U_3!$L$95</definedName>
    <definedName name="bu3total93a">[6]B_U_3!$L$103</definedName>
    <definedName name="bu3total94">[6]B_U_3!$M$95</definedName>
    <definedName name="bu3total94a">[6]B_U_3!$M$103</definedName>
    <definedName name="bu3total95">[6]B_U_3!$N$95</definedName>
    <definedName name="bu3total95a">[6]B_U_3!$N$103</definedName>
    <definedName name="bu3total96">[6]B_U_3!$O$95</definedName>
    <definedName name="bu3total96a">[6]B_U_3!$O$103</definedName>
    <definedName name="bu3total97">[6]B_U_3!$P$95</definedName>
    <definedName name="bu3total97a">[6]B_U_3!$P$103</definedName>
    <definedName name="bu3total98">[6]B_U_3!$Q$95</definedName>
    <definedName name="bu3total98a">[6]B_U_3!$Q$103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[6]B_U_4!$C$95</definedName>
    <definedName name="bu4total84a">[6]B_U_4!$C$103</definedName>
    <definedName name="bu4total85">[6]B_U_4!$D$95</definedName>
    <definedName name="bu4total85a">[6]B_U_4!$D$103</definedName>
    <definedName name="bu4total86">[6]B_U_4!$E$95</definedName>
    <definedName name="bu4total86a">[6]B_U_4!$E$103</definedName>
    <definedName name="bu4total87">[6]B_U_4!$F$95</definedName>
    <definedName name="bu4total87a">[6]B_U_4!$F$103</definedName>
    <definedName name="bu4total88">[6]B_U_4!$G$95</definedName>
    <definedName name="bu4total88a">[6]B_U_4!$G$103</definedName>
    <definedName name="bu4total89">[6]B_U_4!$H$95</definedName>
    <definedName name="bu4total89a">[6]B_U_4!$H$103</definedName>
    <definedName name="bu4total90">[6]B_U_4!$I$95</definedName>
    <definedName name="bu4total90a">[6]B_U_4!$I$103</definedName>
    <definedName name="bu4total91">[6]B_U_4!$J$95</definedName>
    <definedName name="bu4total91a">[6]B_U_4!$J$103</definedName>
    <definedName name="bu4total92">[6]B_U_4!$K$95</definedName>
    <definedName name="bu4total92a">[6]B_U_4!$K$103</definedName>
    <definedName name="bu4total93">[6]B_U_4!$L$95</definedName>
    <definedName name="bu4total93a">[6]B_U_4!$L$103</definedName>
    <definedName name="bu4total94">[6]B_U_4!$M$95</definedName>
    <definedName name="bu4total94a">[6]B_U_4!$M$103</definedName>
    <definedName name="bu4total95">[6]B_U_4!$N$95</definedName>
    <definedName name="bu4total95a">[6]B_U_4!$N$103</definedName>
    <definedName name="bu4total96">[6]B_U_4!$O$95</definedName>
    <definedName name="bu4total96a">[6]B_U_4!$O$103</definedName>
    <definedName name="bu4total97">[6]B_U_4!$P$95</definedName>
    <definedName name="bu4total97a">[6]B_U_4!$P$103</definedName>
    <definedName name="bu4total98">[6]B_U_4!$Q$95</definedName>
    <definedName name="bu4total98a">[6]B_U_4!$Q$103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[6]B_U_5!$C$95</definedName>
    <definedName name="bu5total84a">[6]B_U_5!$C$103</definedName>
    <definedName name="bu5total85">[6]B_U_5!$D$95</definedName>
    <definedName name="bu5total85a">[6]B_U_5!$D$103</definedName>
    <definedName name="bu5total86">[6]B_U_5!$E$95</definedName>
    <definedName name="bu5total86a">[6]B_U_5!$E$103</definedName>
    <definedName name="bu5total87">[6]B_U_5!$F$95</definedName>
    <definedName name="bu5total87a">[6]B_U_5!$F$103</definedName>
    <definedName name="bu5total88">[6]B_U_5!$G$95</definedName>
    <definedName name="bu5total88a">[6]B_U_5!$G$103</definedName>
    <definedName name="bu5total89">[6]B_U_5!$H$95</definedName>
    <definedName name="bu5total89a">[6]B_U_5!$H$103</definedName>
    <definedName name="bu5total90">[6]B_U_5!$I$95</definedName>
    <definedName name="bu5total90a">[6]B_U_5!$I$103</definedName>
    <definedName name="bu5total91">[6]B_U_5!$J$95</definedName>
    <definedName name="bu5total91a">[6]B_U_5!$J$103</definedName>
    <definedName name="bu5total92">[6]B_U_5!$K$95</definedName>
    <definedName name="bu5total92a">[6]B_U_5!$K$103</definedName>
    <definedName name="bu5total93">[6]B_U_5!$L$95</definedName>
    <definedName name="bu5total93a">[6]B_U_5!$L$103</definedName>
    <definedName name="bu5total94">[6]B_U_5!$M$95</definedName>
    <definedName name="bu5total94a">[6]B_U_5!$M$103</definedName>
    <definedName name="bu5total95">[6]B_U_5!$N$95</definedName>
    <definedName name="bu5total95a">[6]B_U_5!$N$103</definedName>
    <definedName name="bu5total96">[6]B_U_5!$O$95</definedName>
    <definedName name="bu5total96a">[6]B_U_5!$O$103</definedName>
    <definedName name="bu5total97">[6]B_U_5!$P$95</definedName>
    <definedName name="bu5total97a">[6]B_U_5!$P$103</definedName>
    <definedName name="bu5total98">[6]B_U_5!$Q$95</definedName>
    <definedName name="bu5total98a">[6]B_U_5!$Q$103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[6]B_U_6!$C$94</definedName>
    <definedName name="bu6total84a">[6]B_U_6!$C$103</definedName>
    <definedName name="bu6total85">[6]B_U_6!$D$94</definedName>
    <definedName name="bu6total85a">[6]B_U_6!$D$103</definedName>
    <definedName name="bu6total86">[6]B_U_6!$E$94</definedName>
    <definedName name="bu6total86a">[6]B_U_6!$E$103</definedName>
    <definedName name="bu6total87">[6]B_U_6!$F$94</definedName>
    <definedName name="bu6total87a">[6]B_U_6!$F$103</definedName>
    <definedName name="bu6total88">[6]B_U_6!$G$94</definedName>
    <definedName name="bu6total88a">[6]B_U_6!$G$103</definedName>
    <definedName name="bu6total89">[6]B_U_6!$H$94</definedName>
    <definedName name="bu6total89a">[6]B_U_6!$H$103</definedName>
    <definedName name="bu6total90">[6]B_U_6!$I$94</definedName>
    <definedName name="bu6total90a">[6]B_U_6!$I$103</definedName>
    <definedName name="bu6total91">[6]B_U_6!$J$94</definedName>
    <definedName name="bu6total91a">[6]B_U_6!$J$103</definedName>
    <definedName name="bu6total92">[6]B_U_6!$K$94</definedName>
    <definedName name="bu6total92a">[6]B_U_6!$K$103</definedName>
    <definedName name="bu6total93">[6]B_U_6!$L$94</definedName>
    <definedName name="bu6total93a">[6]B_U_6!$L$103</definedName>
    <definedName name="bu6total94">[6]B_U_6!$M$94</definedName>
    <definedName name="bu6total94a">[6]B_U_6!$M$103</definedName>
    <definedName name="bu6total95">[6]B_U_6!$N$94</definedName>
    <definedName name="bu6total95a">[6]B_U_6!$N$103</definedName>
    <definedName name="bu6total96">[6]B_U_6!$O$94</definedName>
    <definedName name="bu6total96a">[6]B_U_6!$O$103</definedName>
    <definedName name="bu6total97">[6]B_U_6!$P$94</definedName>
    <definedName name="bu6total97a">[6]B_U_6!$P$103</definedName>
    <definedName name="bu6total98">[6]B_U_6!$Q$94</definedName>
    <definedName name="bu6total98a">[6]B_U_6!$Q$103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[6]B_U_7!$C$95</definedName>
    <definedName name="bu7total84a">[6]B_U_7!$C$103</definedName>
    <definedName name="bu7total85">[6]B_U_7!$D$95</definedName>
    <definedName name="bu7total85a">[6]B_U_7!$D$103</definedName>
    <definedName name="bu7total86">[6]B_U_7!$E$95</definedName>
    <definedName name="bu7total86a">[6]B_U_7!$E$103</definedName>
    <definedName name="bu7total87">[6]B_U_7!$F$95</definedName>
    <definedName name="bu7total87a">[6]B_U_7!$F$103</definedName>
    <definedName name="bu7total88">[6]B_U_7!$G$95</definedName>
    <definedName name="bu7total88a">[6]B_U_7!$G$103</definedName>
    <definedName name="bu7total89">[6]B_U_7!$H$95</definedName>
    <definedName name="bu7total89a">[6]B_U_7!$H$103</definedName>
    <definedName name="bu7total90">[6]B_U_7!$I$95</definedName>
    <definedName name="bu7total90a">[6]B_U_7!$I$103</definedName>
    <definedName name="bu7total91">[6]B_U_7!$J$95</definedName>
    <definedName name="bu7total91a">[6]B_U_7!$J$103</definedName>
    <definedName name="bu7total92">[6]B_U_7!$K$95</definedName>
    <definedName name="bu7total92a">[6]B_U_7!$K$103</definedName>
    <definedName name="bu7total93">[6]B_U_7!$L$95</definedName>
    <definedName name="bu7total93a">[6]B_U_7!$L$103</definedName>
    <definedName name="bu7total94">[6]B_U_7!$M$95</definedName>
    <definedName name="bu7total94a">[6]B_U_7!$M$103</definedName>
    <definedName name="bu7total95">[6]B_U_7!$N$95</definedName>
    <definedName name="bu7total95a">[6]B_U_7!$N$103</definedName>
    <definedName name="bu7total96">[6]B_U_7!$O$95</definedName>
    <definedName name="bu7total96a">[6]B_U_7!$O$103</definedName>
    <definedName name="bu7total97">[6]B_U_7!$P$95</definedName>
    <definedName name="bu7total97a">[6]B_U_7!$P$103</definedName>
    <definedName name="bu7total98">[6]B_U_7!$Q$95</definedName>
    <definedName name="bu7total98a">[6]B_U_7!$Q$103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[6]B_U_8!$C$94</definedName>
    <definedName name="bu8total84a">[6]B_U_8!$C$103</definedName>
    <definedName name="bu8total85">[6]B_U_8!$D$94</definedName>
    <definedName name="bu8total85a">[6]B_U_8!$D$103</definedName>
    <definedName name="bu8total86">[6]B_U_8!$E$94</definedName>
    <definedName name="bu8total86a">[6]B_U_8!$E$103</definedName>
    <definedName name="bu8total87">[6]B_U_8!$F$94</definedName>
    <definedName name="bu8total87a">[6]B_U_8!$F$103</definedName>
    <definedName name="bu8total88">[6]B_U_8!$G$94</definedName>
    <definedName name="bu8total88a">[6]B_U_8!$G$103</definedName>
    <definedName name="bu8total89">[6]B_U_8!$H$94</definedName>
    <definedName name="bu8total89a">[6]B_U_8!$H$103</definedName>
    <definedName name="bu8total90">[6]B_U_8!$I$94</definedName>
    <definedName name="bu8total90a">[6]B_U_8!$I$103</definedName>
    <definedName name="bu8total91">[6]B_U_8!$J$94</definedName>
    <definedName name="bu8total91a">[6]B_U_8!$J$103</definedName>
    <definedName name="bu8total92">[6]B_U_8!$K$94</definedName>
    <definedName name="bu8total92a">[6]B_U_8!$K$103</definedName>
    <definedName name="bu8total93">[6]B_U_8!$L$94</definedName>
    <definedName name="bu8total93a">[6]B_U_8!$L$103</definedName>
    <definedName name="bu8total94">[6]B_U_8!$M$94</definedName>
    <definedName name="bu8total94a">[6]B_U_8!$M$103</definedName>
    <definedName name="bu8total95">[6]B_U_8!$N$94</definedName>
    <definedName name="bu8total95a">[6]B_U_8!$N$103</definedName>
    <definedName name="bu8total96">[6]B_U_8!$O$94</definedName>
    <definedName name="bu8total96a">[6]B_U_8!$O$103</definedName>
    <definedName name="bu8total97">[6]B_U_8!$P$94</definedName>
    <definedName name="bu8total97a">[6]B_U_8!$P$103</definedName>
    <definedName name="bu8total98">[6]B_U_8!$Q$94</definedName>
    <definedName name="bu8total98a">[6]B_U_8!$Q$103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[6]B_U_9!$C$95</definedName>
    <definedName name="bu9total84a">[6]B_U_9!$C$103</definedName>
    <definedName name="bu9total85">[6]B_U_9!$D$95</definedName>
    <definedName name="bu9total85a">[6]B_U_9!$D$103</definedName>
    <definedName name="bu9total86">[6]B_U_9!$E$95</definedName>
    <definedName name="bu9total86a">[6]B_U_9!$E$103</definedName>
    <definedName name="bu9total87">[6]B_U_9!$F$95</definedName>
    <definedName name="bu9total87a">[6]B_U_9!$F$103</definedName>
    <definedName name="bu9total88">[6]B_U_9!$G$95</definedName>
    <definedName name="bu9total88a">[6]B_U_9!$G$103</definedName>
    <definedName name="bu9total89">[6]B_U_9!$H$95</definedName>
    <definedName name="bu9total89a">[6]B_U_9!$H$103</definedName>
    <definedName name="bu9total90">[6]B_U_9!$I$95</definedName>
    <definedName name="bu9total90a">[6]B_U_9!$I$103</definedName>
    <definedName name="bu9total91">[6]B_U_9!$J$95</definedName>
    <definedName name="bu9total91a">[6]B_U_9!$J$103</definedName>
    <definedName name="bu9total92">[6]B_U_9!$K$95</definedName>
    <definedName name="bu9total92a">[6]B_U_9!$K$103</definedName>
    <definedName name="bu9total93">[6]B_U_9!$L$95</definedName>
    <definedName name="bu9total93a">[6]B_U_9!$L$103</definedName>
    <definedName name="bu9total94">[6]B_U_9!$M$95</definedName>
    <definedName name="bu9total94a">[6]B_U_9!$M$103</definedName>
    <definedName name="bu9total95">[6]B_U_9!$N$95</definedName>
    <definedName name="bu9total95a">[6]B_U_9!$N$103</definedName>
    <definedName name="bu9total96">[6]B_U_9!$O$95</definedName>
    <definedName name="bu9total96a">[6]B_U_9!$O$103</definedName>
    <definedName name="bu9total97">[6]B_U_9!$P$95</definedName>
    <definedName name="bu9total97a">[6]B_U_9!$P$103</definedName>
    <definedName name="bu9total98">[6]B_U_9!$Q$95</definedName>
    <definedName name="bu9total98a">[6]B_U_9!$Q$103</definedName>
    <definedName name="bu9total99">#REF!</definedName>
    <definedName name="bu9total99a">#REF!</definedName>
    <definedName name="budget">#REF!</definedName>
    <definedName name="BUDGET_YTD">[28]Administrator!$J$60</definedName>
    <definedName name="BUN">#REF!</definedName>
    <definedName name="BUName" localSheetId="0">[49]SETUP!$C$9</definedName>
    <definedName name="BUName" localSheetId="1">[49]SETUP!$C$9</definedName>
    <definedName name="BUName" localSheetId="2">[49]SETUP!$C$9</definedName>
    <definedName name="BUName">[51]SETUP!$C$9</definedName>
    <definedName name="BUTypeAreaRes">'[37]all EED O&amp;M BO data'!$AB$2:$AB$5000</definedName>
    <definedName name="bvfzxcvxczxc">'[23]2005 CapEx (By VP By Dept) Budg'!$A$3:$P$431</definedName>
    <definedName name="bvvlhlkhjl">#REF!</definedName>
    <definedName name="C_" localSheetId="0">#REF!</definedName>
    <definedName name="C_" localSheetId="1">#REF!</definedName>
    <definedName name="C_" localSheetId="2">#REF!</definedName>
    <definedName name="C_">#REF!</definedName>
    <definedName name="Cal">'[23]2005 CapEx (By VP By Dept) Budg'!$A$3:$P$431</definedName>
    <definedName name="CALCULATION">#REF!</definedName>
    <definedName name="CalculationC" localSheetId="0">[52]Calculations!$A$3:$P$377</definedName>
    <definedName name="CalculationC" localSheetId="1">[52]Calculations!$A$3:$P$377</definedName>
    <definedName name="CalculationC" localSheetId="2">[52]Calculations!$A$3:$P$377</definedName>
    <definedName name="CalculationC">'[23]2005 CapEx (By VP By Dept) Budg'!$A$3:$P$377</definedName>
    <definedName name="CalculationCom" localSheetId="0">[53]Calculations!$A$3:$P$377</definedName>
    <definedName name="CalculationCom" localSheetId="1">[53]Calculations!$A$3:$P$377</definedName>
    <definedName name="CalculationCom" localSheetId="2">[53]Calculations!$A$3:$P$377</definedName>
    <definedName name="CalculationCom">'[23]2005 CapEx (By VP By Dept) Budg'!$A$3:$P$377</definedName>
    <definedName name="CalculationComEd" localSheetId="0">[54]Calculations!$A$3:$P$377</definedName>
    <definedName name="CalculationComEd" localSheetId="1">[54]Calculations!$A$3:$P$377</definedName>
    <definedName name="CalculationComEd" localSheetId="2">[54]Calculations!$A$3:$P$377</definedName>
    <definedName name="CalculationComEd">#REF!</definedName>
    <definedName name="calculationD">'[23]2005 CapEx (By VP By Dept) Budg'!$A$3:$P$377</definedName>
    <definedName name="CalculationP" localSheetId="0">[55]Calculations!$A$3:$P$382</definedName>
    <definedName name="CalculationP" localSheetId="1">[55]Calculations!$A$3:$P$382</definedName>
    <definedName name="CalculationP" localSheetId="2">[55]Calculations!$A$3:$P$382</definedName>
    <definedName name="CalculationP">[56]Calculations!$A$3:$P$382</definedName>
    <definedName name="CalculationPeco" localSheetId="0">[57]Calculations!$A$3:$P$382</definedName>
    <definedName name="CalculationPeco" localSheetId="1">[57]Calculations!$A$3:$P$382</definedName>
    <definedName name="CalculationPeco" localSheetId="2">[57]Calculations!$A$3:$P$382</definedName>
    <definedName name="CalculationPeco">'[23]2005 CapEx (By VP By Dept) Budg'!$A$3:$P$382</definedName>
    <definedName name="Calculations" localSheetId="0">#REF!</definedName>
    <definedName name="Calculations" localSheetId="1">#REF!</definedName>
    <definedName name="Calculations" localSheetId="2">#REF!</definedName>
    <definedName name="Calculations">'[23]2005 CapEx (By VP By Dept) Budg'!$A$3:$P$431</definedName>
    <definedName name="CalculationsC" localSheetId="0">[52]Calculations!$A$3:$P$377</definedName>
    <definedName name="CalculationsC" localSheetId="1">[52]Calculations!$A$3:$P$377</definedName>
    <definedName name="CalculationsC" localSheetId="2">[52]Calculations!$A$3:$P$377</definedName>
    <definedName name="CalculationsC">'[23]2005 CapEx (By VP By Dept) Budg'!$A$3:$P$377</definedName>
    <definedName name="CalculationsC1" localSheetId="0">[58]Calculations!$A$3:$P$377</definedName>
    <definedName name="CalculationsC1" localSheetId="1">[58]Calculations!$A$3:$P$377</definedName>
    <definedName name="CalculationsC1" localSheetId="2">[58]Calculations!$A$3:$P$377</definedName>
    <definedName name="CalculationsC1">'[23]2005 CapEx (By VP By Dept) Budg'!$A$3:$P$377</definedName>
    <definedName name="CalculationsC3" localSheetId="0">[59]Calculations!$A$3:$P$377</definedName>
    <definedName name="CalculationsC3" localSheetId="1">[59]Calculations!$A$3:$P$377</definedName>
    <definedName name="CalculationsC3" localSheetId="2">[59]Calculations!$A$3:$P$377</definedName>
    <definedName name="CalculationsC3">#REF!</definedName>
    <definedName name="CalculationsC4" localSheetId="0">[60]Calculations!$A$3:$P$377</definedName>
    <definedName name="CalculationsC4" localSheetId="1">[60]Calculations!$A$3:$P$377</definedName>
    <definedName name="CalculationsC4" localSheetId="2">[60]Calculations!$A$3:$P$377</definedName>
    <definedName name="CalculationsC4">#REF!</definedName>
    <definedName name="CalculationsC5" localSheetId="0">[60]Calculations!$A$3:$P$377</definedName>
    <definedName name="CalculationsC5" localSheetId="1">[60]Calculations!$A$3:$P$377</definedName>
    <definedName name="CalculationsC5" localSheetId="2">[60]Calculations!$A$3:$P$377</definedName>
    <definedName name="CalculationsC5">#REF!</definedName>
    <definedName name="CalculationsP" localSheetId="0">[61]Calculations!$A$3:$P$382</definedName>
    <definedName name="CalculationsP" localSheetId="1">[61]Calculations!$A$3:$P$382</definedName>
    <definedName name="CalculationsP" localSheetId="2">[61]Calculations!$A$3:$P$382</definedName>
    <definedName name="CalculationsP">'[23]2005 CapEx (By VP By Dept) Budg'!$A$3:$P$382</definedName>
    <definedName name="CalculationsP1" localSheetId="0">[57]Calculations!$A$3:$P$382</definedName>
    <definedName name="CalculationsP1" localSheetId="1">[57]Calculations!$A$3:$P$382</definedName>
    <definedName name="CalculationsP1" localSheetId="2">[57]Calculations!$A$3:$P$382</definedName>
    <definedName name="CalculationsP1">'[23]2005 CapEx (By VP By Dept) Budg'!$A$3:$P$382</definedName>
    <definedName name="CalculationsP2" localSheetId="0">[57]Calculations!$A$3:$P$382</definedName>
    <definedName name="CalculationsP2" localSheetId="1">[57]Calculations!$A$3:$P$382</definedName>
    <definedName name="CalculationsP2" localSheetId="2">[57]Calculations!$A$3:$P$382</definedName>
    <definedName name="CalculationsP2">'[23]2005 CapEx (By VP By Dept) Budg'!$A$3:$P$382</definedName>
    <definedName name="CalculationsP3" localSheetId="0">[62]Calculations!$A$3:$P$382</definedName>
    <definedName name="CalculationsP3" localSheetId="1">[62]Calculations!$A$3:$P$382</definedName>
    <definedName name="CalculationsP3" localSheetId="2">[62]Calculations!$A$3:$P$382</definedName>
    <definedName name="CalculationsP3">#REF!</definedName>
    <definedName name="CalculationsP4" localSheetId="0">#REF!</definedName>
    <definedName name="CalculationsP4" localSheetId="1">#REF!</definedName>
    <definedName name="CalculationsP4" localSheetId="2">#REF!</definedName>
    <definedName name="CalculationsP4">#REF!</definedName>
    <definedName name="CalculationsP5" localSheetId="0">#REF!</definedName>
    <definedName name="CalculationsP5" localSheetId="1">#REF!</definedName>
    <definedName name="CalculationsP5" localSheetId="2">#REF!</definedName>
    <definedName name="CalculationsP5">#REF!</definedName>
    <definedName name="CalculationsP6" localSheetId="0">#REF!</definedName>
    <definedName name="CalculationsP6" localSheetId="1">#REF!</definedName>
    <definedName name="CalculationsP6" localSheetId="2">#REF!</definedName>
    <definedName name="CalculationsP6">#REF!</definedName>
    <definedName name="CalculationsPe" localSheetId="0">[57]Calculations!$A$3:$P$382</definedName>
    <definedName name="CalculationsPe" localSheetId="1">[57]Calculations!$A$3:$P$382</definedName>
    <definedName name="CalculationsPe" localSheetId="2">[57]Calculations!$A$3:$P$382</definedName>
    <definedName name="CalculationsPe">'[23]2005 CapEx (By VP By Dept) Budg'!$A$3:$P$382</definedName>
    <definedName name="CalculationsPeco" localSheetId="0">[63]Calculations!$A$3:$P$382</definedName>
    <definedName name="CalculationsPeco" localSheetId="1">[63]Calculations!$A$3:$P$382</definedName>
    <definedName name="CalculationsPeco" localSheetId="2">[63]Calculations!$A$3:$P$382</definedName>
    <definedName name="CalculationsPeco">'[23]2005 CapEx (By VP By Dept) Budg'!$A$3:$P$382</definedName>
    <definedName name="CalculatP">'[23]2005 CapEx (By VP By Dept) Budg'!$A$3:$P$382</definedName>
    <definedName name="can" localSheetId="0" hidden="1">{#N/A,#N/A,FALSE,"O&amp;M by processes";#N/A,#N/A,FALSE,"Elec Act vs Bud";#N/A,#N/A,FALSE,"G&amp;A";#N/A,#N/A,FALSE,"BGS";#N/A,#N/A,FALSE,"Res Cost"}</definedName>
    <definedName name="can" localSheetId="1" hidden="1">{#N/A,#N/A,FALSE,"O&amp;M by processes";#N/A,#N/A,FALSE,"Elec Act vs Bud";#N/A,#N/A,FALSE,"G&amp;A";#N/A,#N/A,FALSE,"BGS";#N/A,#N/A,FALSE,"Res Cost"}</definedName>
    <definedName name="can" localSheetId="2" hidden="1">{#N/A,#N/A,FALSE,"O&amp;M by processes";#N/A,#N/A,FALSE,"Elec Act vs Bud";#N/A,#N/A,FALSE,"G&amp;A";#N/A,#N/A,FALSE,"BGS";#N/A,#N/A,FALSE,"Res Cost"}</definedName>
    <definedName name="can" localSheetId="4" hidden="1">{#N/A,#N/A,FALSE,"O&amp;M by processes";#N/A,#N/A,FALSE,"Elec Act vs Bud";#N/A,#N/A,FALSE,"G&amp;A";#N/A,#N/A,FALSE,"BGS";#N/A,#N/A,FALSE,"Res Cost"}</definedName>
    <definedName name="can" hidden="1">{#N/A,#N/A,FALSE,"O&amp;M by processes";#N/A,#N/A,FALSE,"Elec Act vs Bud";#N/A,#N/A,FALSE,"G&amp;A";#N/A,#N/A,FALSE,"BGS";#N/A,#N/A,FALSE,"Res Cost"}</definedName>
    <definedName name="cap_interest">'[44]Input Page'!$E$16</definedName>
    <definedName name="CAPA">'[64]ACT CAP'!$D$7:$T$32</definedName>
    <definedName name="CAPB">'[64]BUD CAP'!$D$7:$O$32</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ashflow">[65]Control!$AP$5:$AP$30</definedName>
    <definedName name="cbcvbcv" localSheetId="0" hidden="1">{#N/A,#N/A,FALSE,"Monthly SAIFI";#N/A,#N/A,FALSE,"Yearly SAIFI";#N/A,#N/A,FALSE,"Monthly CAIDI";#N/A,#N/A,FALSE,"Yearly CAIDI";#N/A,#N/A,FALSE,"Monthly SAIDI";#N/A,#N/A,FALSE,"Yearly SAIDI";#N/A,#N/A,FALSE,"Monthly MAIFI";#N/A,#N/A,FALSE,"Yearly MAIFI";#N/A,#N/A,FALSE,"Monthly Cust &gt;=4 Int"}</definedName>
    <definedName name="cbcvbcv" localSheetId="1" hidden="1">{#N/A,#N/A,FALSE,"Monthly SAIFI";#N/A,#N/A,FALSE,"Yearly SAIFI";#N/A,#N/A,FALSE,"Monthly CAIDI";#N/A,#N/A,FALSE,"Yearly CAIDI";#N/A,#N/A,FALSE,"Monthly SAIDI";#N/A,#N/A,FALSE,"Yearly SAIDI";#N/A,#N/A,FALSE,"Monthly MAIFI";#N/A,#N/A,FALSE,"Yearly MAIFI";#N/A,#N/A,FALSE,"Monthly Cust &gt;=4 Int"}</definedName>
    <definedName name="cbcvbcv" localSheetId="2" hidden="1">{#N/A,#N/A,FALSE,"Monthly SAIFI";#N/A,#N/A,FALSE,"Yearly SAIFI";#N/A,#N/A,FALSE,"Monthly CAIDI";#N/A,#N/A,FALSE,"Yearly CAIDI";#N/A,#N/A,FALSE,"Monthly SAIDI";#N/A,#N/A,FALSE,"Yearly SAIDI";#N/A,#N/A,FALSE,"Monthly MAIFI";#N/A,#N/A,FALSE,"Yearly MAIFI";#N/A,#N/A,FALSE,"Monthly Cust &gt;=4 Int"}</definedName>
    <definedName name="cbcvbcv" localSheetId="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1end">[6]Model!$A$68:$IV$68</definedName>
    <definedName name="cc1subrange">[6]Model!$A$48:$IV$75</definedName>
    <definedName name="cc2origin">[6]Model!$A$76</definedName>
    <definedName name="cc2subrange">[6]Model!$A$124:$IV$146</definedName>
    <definedName name="cc3subrange">[6]Model!$A$152:$IV$179</definedName>
    <definedName name="ccbbcvbc" localSheetId="0" hidden="1">{#N/A,#N/A,FALSE,"Monthly SAIFI";#N/A,#N/A,FALSE,"Yearly SAIFI";#N/A,#N/A,FALSE,"Monthly CAIDI";#N/A,#N/A,FALSE,"Yearly CAIDI";#N/A,#N/A,FALSE,"Monthly SAIDI";#N/A,#N/A,FALSE,"Yearly SAIDI";#N/A,#N/A,FALSE,"Monthly MAIFI";#N/A,#N/A,FALSE,"Yearly MAIFI";#N/A,#N/A,FALSE,"Monthly Cust &gt;=4 Int"}</definedName>
    <definedName name="ccbbcvbc" localSheetId="1" hidden="1">{#N/A,#N/A,FALSE,"Monthly SAIFI";#N/A,#N/A,FALSE,"Yearly SAIFI";#N/A,#N/A,FALSE,"Monthly CAIDI";#N/A,#N/A,FALSE,"Yearly CAIDI";#N/A,#N/A,FALSE,"Monthly SAIDI";#N/A,#N/A,FALSE,"Yearly SAIDI";#N/A,#N/A,FALSE,"Monthly MAIFI";#N/A,#N/A,FALSE,"Yearly MAIFI";#N/A,#N/A,FALSE,"Monthly Cust &gt;=4 Int"}</definedName>
    <definedName name="ccbbcvbc" localSheetId="2" hidden="1">{#N/A,#N/A,FALSE,"Monthly SAIFI";#N/A,#N/A,FALSE,"Yearly SAIFI";#N/A,#N/A,FALSE,"Monthly CAIDI";#N/A,#N/A,FALSE,"Yearly CAIDI";#N/A,#N/A,FALSE,"Monthly SAIDI";#N/A,#N/A,FALSE,"Yearly SAIDI";#N/A,#N/A,FALSE,"Monthly MAIFI";#N/A,#N/A,FALSE,"Yearly MAIFI";#N/A,#N/A,FALSE,"Monthly Cust &gt;=4 Int"}</definedName>
    <definedName name="ccbbcvbc" localSheetId="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0" hidden="1">{#N/A,#N/A,FALSE,"O&amp;M by processes";#N/A,#N/A,FALSE,"Elec Act vs Bud";#N/A,#N/A,FALSE,"G&amp;A";#N/A,#N/A,FALSE,"BGS";#N/A,#N/A,FALSE,"Res Cost"}</definedName>
    <definedName name="ccc" localSheetId="1" hidden="1">{#N/A,#N/A,FALSE,"O&amp;M by processes";#N/A,#N/A,FALSE,"Elec Act vs Bud";#N/A,#N/A,FALSE,"G&amp;A";#N/A,#N/A,FALSE,"BGS";#N/A,#N/A,FALSE,"Res Cost"}</definedName>
    <definedName name="ccc" localSheetId="2" hidden="1">{#N/A,#N/A,FALSE,"O&amp;M by processes";#N/A,#N/A,FALSE,"Elec Act vs Bud";#N/A,#N/A,FALSE,"G&amp;A";#N/A,#N/A,FALSE,"BGS";#N/A,#N/A,FALSE,"Res Cost"}</definedName>
    <definedName name="ccc" localSheetId="4"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0" hidden="1">{#N/A,#N/A,FALSE,"O&amp;M by processes";#N/A,#N/A,FALSE,"Elec Act vs Bud";#N/A,#N/A,FALSE,"G&amp;A";#N/A,#N/A,FALSE,"BGS";#N/A,#N/A,FALSE,"Res Cost"}</definedName>
    <definedName name="cccc" localSheetId="1" hidden="1">{#N/A,#N/A,FALSE,"O&amp;M by processes";#N/A,#N/A,FALSE,"Elec Act vs Bud";#N/A,#N/A,FALSE,"G&amp;A";#N/A,#N/A,FALSE,"BGS";#N/A,#N/A,FALSE,"Res Cost"}</definedName>
    <definedName name="cccc" localSheetId="2" hidden="1">{#N/A,#N/A,FALSE,"O&amp;M by processes";#N/A,#N/A,FALSE,"Elec Act vs Bud";#N/A,#N/A,FALSE,"G&amp;A";#N/A,#N/A,FALSE,"BGS";#N/A,#N/A,FALSE,"Res Cost"}</definedName>
    <definedName name="cccc" localSheetId="4"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'[48]JFJ-4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oose_Prefs" localSheetId="0">[66]!Choose_Prefs</definedName>
    <definedName name="Choose_Prefs" localSheetId="1">[66]!Choose_Prefs</definedName>
    <definedName name="Choose_Prefs" localSheetId="2">[66]!Choose_Prefs</definedName>
    <definedName name="Choose_Prefs" localSheetId="4">[67]!Choose_Prefs</definedName>
    <definedName name="Choose_Prefs">[67]!Choose_Prefs</definedName>
    <definedName name="chrtContract">'[6]QRE Charts'!$C$274:$R$297</definedName>
    <definedName name="chrtSensitivity">'[6]QRE Charts'!$D$372:$O$375</definedName>
    <definedName name="chrtSensWages">'[6]Sens_QRE''s'!$C$118:$R$141</definedName>
    <definedName name="chrtSupplies">'[6]QRE Charts'!$C$248:$R$271</definedName>
    <definedName name="chrtTax">'[6]QRE Charts'!$C$327:$E$342</definedName>
    <definedName name="chrtTotalByCo">'[6]QRE Charts'!$C$300:$R$323</definedName>
    <definedName name="chrtTotalByType">'[6]QRE Charts'!$C$216:$R$219</definedName>
    <definedName name="chrtWages">'[6]QRE Charts'!$C$222:$R$245</definedName>
    <definedName name="CIPS_IL_EZ_parcels">#REF!</definedName>
    <definedName name="Citizens_Gas">#REF!</definedName>
    <definedName name="Citizens_Gas_YR_2005">'[41]Aday IS EG Subs'!#REF!</definedName>
    <definedName name="Citizens_Gas_YR_2006">'[41]Aday IS EG Subs'!#REF!</definedName>
    <definedName name="Citizens_Gas_YR_2007">'[41]Aday IS EG Subs'!#REF!</definedName>
    <definedName name="Citizens_Gas_YR_2008">'[41]Aday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culationC" localSheetId="0">[68]Calculations!$A$3:$P$382</definedName>
    <definedName name="ClaculationC" localSheetId="1">[68]Calculations!$A$3:$P$382</definedName>
    <definedName name="ClaculationC" localSheetId="2">[68]Calculations!$A$3:$P$382</definedName>
    <definedName name="ClaculationC">#REF!</definedName>
    <definedName name="ClaculationP" localSheetId="0">[68]Calculations!$A$3:$P$382</definedName>
    <definedName name="ClaculationP" localSheetId="1">[68]Calculations!$A$3:$P$382</definedName>
    <definedName name="ClaculationP" localSheetId="2">[68]Calculations!$A$3:$P$382</definedName>
    <definedName name="ClaculationP">#REF!</definedName>
    <definedName name="ClaculationsC" localSheetId="0">[69]Calculations!$A$3:$P$382</definedName>
    <definedName name="ClaculationsC" localSheetId="1">[69]Calculations!$A$3:$P$382</definedName>
    <definedName name="ClaculationsC" localSheetId="2">[69]Calculations!$A$3:$P$382</definedName>
    <definedName name="ClaculationsC">#REF!</definedName>
    <definedName name="cleanup" localSheetId="4" hidden="1">{#N/A,#N/A,TRUE,"TAXPROV";#N/A,#N/A,TRUE,"FLOWTHRU";#N/A,#N/A,TRUE,"SCHEDULE M'S";#N/A,#N/A,TRUE,"PLANT M'S";#N/A,#N/A,TRUE,"TAXJE"}</definedName>
    <definedName name="cleanup" hidden="1">{#N/A,#N/A,TRUE,"TAXPROV";#N/A,#N/A,TRUE,"FLOWTHRU";#N/A,#N/A,TRUE,"SCHEDULE M'S";#N/A,#N/A,TRUE,"PLANT M'S";#N/A,#N/A,TRUE,"TAXJE"}</definedName>
    <definedName name="ClientMatter" hidden="1">"b1"</definedName>
    <definedName name="CMARCS">#REF!</definedName>
    <definedName name="Coal_Bed_Methane_E_P">#REF!</definedName>
    <definedName name="Coal_Bed_Methane_Yates_Center">#REF!</definedName>
    <definedName name="Coal_Bed_Methane_Yates_Center_YR_2005">'[41]Aday IS EG Subs'!#REF!</definedName>
    <definedName name="Coal_Bed_Methane_Yates_Center_YR_2006">'[41]Aday IS EG Subs'!#REF!</definedName>
    <definedName name="Coal_Bed_Methane_Yates_Center_YR_2007">'[41]Aday IS EG Subs'!#REF!</definedName>
    <definedName name="Coal_Bed_Methane_Yates_Center_YR_2008">'[41]Aday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'[44]Input Page'!#REF!</definedName>
    <definedName name="coal_purchase">'[44]Input Page'!#REF!</definedName>
    <definedName name="coal_sampling">'[44]Input Page'!#REF!</definedName>
    <definedName name="Coal_Services">#REF!</definedName>
    <definedName name="Coal_Services_YR_2005">'[41]Aday IS DECo &amp; Other'!#REF!</definedName>
    <definedName name="Coal_Services_YR_2006">'[41]Aday IS DECo &amp; Other'!#REF!</definedName>
    <definedName name="Coal_Services_YR_2007">'[41]Aday IS DECo &amp; Other'!#REF!</definedName>
    <definedName name="Coal_Services_YR_2008">'[41]Aday IS DECo &amp; Other'!#REF!</definedName>
    <definedName name="CoAreaDept">'[37]all EED O&amp;M BO data'!$AA$2:$AA$5000</definedName>
    <definedName name="Code">'[70]Array Tables'!$B$4:$B$236</definedName>
    <definedName name="CoEnergy___Purch_Acct_Sub_Total">#REF!</definedName>
    <definedName name="CoEnergy___Purch_Acct_Sub_Total_YR_2005">'[41]Aday IS DECo &amp; Other'!#REF!</definedName>
    <definedName name="CoEnergy___Purch_Acct_Sub_Total_YR_2006">'[41]Aday IS DECo &amp; Other'!#REF!</definedName>
    <definedName name="CoEnergy___Purch_Acct_Sub_Total_YR_2007">'[41]Aday IS DECo &amp; Other'!#REF!</definedName>
    <definedName name="CoEnergy___Purch_Acct_Sub_Total_YR_2008">'[41]Aday IS DECo &amp; Other'!#REF!</definedName>
    <definedName name="CoEnergy_Trading">#REF!</definedName>
    <definedName name="CoEnergy_Trading_YR_2005">'[41]Aday IS DECo &amp; Other'!#REF!</definedName>
    <definedName name="CoEnergy_Trading_YR_2006">'[41]Aday IS DECo &amp; Other'!#REF!</definedName>
    <definedName name="CoEnergy_Trading_YR_2007">'[41]Aday IS DECo &amp; Other'!#REF!</definedName>
    <definedName name="CoEnergy_Trading_YR_2008">'[41]Aday IS DECo &amp; Other'!#REF!</definedName>
    <definedName name="COGEN">'[71]October Tariff kwh'!$A$1:$H$83</definedName>
    <definedName name="COGS_Affiliate_CPM">#REF!</definedName>
    <definedName name="ColorNames">#REF!</definedName>
    <definedName name="comed1" localSheetId="0">[72]Calculations!$A$3:$P$377</definedName>
    <definedName name="comed1" localSheetId="1">[72]Calculations!$A$3:$P$377</definedName>
    <definedName name="comed1" localSheetId="2">[72]Calculations!$A$3:$P$377</definedName>
    <definedName name="comed1">'[23]2005 CapEx (By VP By Dept) Budg'!$A$3:$P$377</definedName>
    <definedName name="comed2" localSheetId="0">[72]Calculations!$A$3:$P$377</definedName>
    <definedName name="comed2" localSheetId="1">[72]Calculations!$A$3:$P$377</definedName>
    <definedName name="comed2" localSheetId="2">[72]Calculations!$A$3:$P$377</definedName>
    <definedName name="comed2">'[23]2005 CapEx (By VP By Dept) Budg'!$A$3:$P$377</definedName>
    <definedName name="comedmfr2" localSheetId="0">[73]Calculations!$A$3:$P$377</definedName>
    <definedName name="comedmfr2" localSheetId="1">[73]Calculations!$A$3:$P$377</definedName>
    <definedName name="comedmfr2" localSheetId="2">[73]Calculations!$A$3:$P$377</definedName>
    <definedName name="comedmfr2">'[23]2005 CapEx (By VP By Dept) Budg'!$A$3:$P$377</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 localSheetId="0">#REF!</definedName>
    <definedName name="Company_Name" localSheetId="1">#REF!</definedName>
    <definedName name="Company_Name" localSheetId="2">#REF!</definedName>
    <definedName name="Company_Name">[6]Menu!$I$11</definedName>
    <definedName name="CompanyCount">'[6]QRE Charts'!$F$214</definedName>
    <definedName name="CompanyName">'[1]Title Page'!$A$22</definedName>
    <definedName name="COMPAR_PRT_RNG">[6]Comparison!$B$8:$BT$170</definedName>
    <definedName name="compInc">[74]Inputs!$B$4</definedName>
    <definedName name="CONSOLDEFTAXBAL">#REF!</definedName>
    <definedName name="CONSOLDEFTAXSUM">#REF!</definedName>
    <definedName name="Consolid" localSheetId="0" hidden="1">{#N/A,#N/A,FALSE,"O&amp;M by processes";#N/A,#N/A,FALSE,"Elec Act vs Bud";#N/A,#N/A,FALSE,"G&amp;A";#N/A,#N/A,FALSE,"BGS";#N/A,#N/A,FALSE,"Res Cost"}</definedName>
    <definedName name="Consolid" localSheetId="1" hidden="1">{#N/A,#N/A,FALSE,"O&amp;M by processes";#N/A,#N/A,FALSE,"Elec Act vs Bud";#N/A,#N/A,FALSE,"G&amp;A";#N/A,#N/A,FALSE,"BGS";#N/A,#N/A,FALSE,"Res Cost"}</definedName>
    <definedName name="Consolid" localSheetId="2" hidden="1">{#N/A,#N/A,FALSE,"O&amp;M by processes";#N/A,#N/A,FALSE,"Elec Act vs Bud";#N/A,#N/A,FALSE,"G&amp;A";#N/A,#N/A,FALSE,"BGS";#N/A,#N/A,FALSE,"Res Cost"}</definedName>
    <definedName name="Consolid" localSheetId="4"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0" hidden="1">{#N/A,#N/A,FALSE,"O&amp;M by processes";#N/A,#N/A,FALSE,"Elec Act vs Bud";#N/A,#N/A,FALSE,"G&amp;A";#N/A,#N/A,FALSE,"BGS";#N/A,#N/A,FALSE,"Res Cost"}</definedName>
    <definedName name="Consolidated" localSheetId="1" hidden="1">{#N/A,#N/A,FALSE,"O&amp;M by processes";#N/A,#N/A,FALSE,"Elec Act vs Bud";#N/A,#N/A,FALSE,"G&amp;A";#N/A,#N/A,FALSE,"BGS";#N/A,#N/A,FALSE,"Res Cost"}</definedName>
    <definedName name="Consolidated" localSheetId="2" hidden="1">{#N/A,#N/A,FALSE,"O&amp;M by processes";#N/A,#N/A,FALSE,"Elec Act vs Bud";#N/A,#N/A,FALSE,"G&amp;A";#N/A,#N/A,FALSE,"BGS";#N/A,#N/A,FALSE,"Res Cost"}</definedName>
    <definedName name="Consolidated" localSheetId="4"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'[41]Aday IS DECo &amp; Other'!#REF!</definedName>
    <definedName name="Corporate_Purch_Acct_YR_2006">'[41]Aday IS DECo &amp; Other'!#REF!</definedName>
    <definedName name="Corporate_Purch_Acct_YR_2007">'[41]Aday IS DECo &amp; Other'!#REF!</definedName>
    <definedName name="Corporate_Purch_Acct_YR_2008">'[41]Aday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[18]DEPR96!#REF!</definedName>
    <definedName name="Cost_Center">'[70]Array Tables'!$A$4:$A$236</definedName>
    <definedName name="cost_of_good_sold">'[44]Input Page'!$E$11</definedName>
    <definedName name="Cost_of_Goods_Sold">#REF!</definedName>
    <definedName name="Cost_of_Goods_Sold_CPM">#REF!</definedName>
    <definedName name="cost2001">[76]Input!$M$23</definedName>
    <definedName name="COUNTER">'[6]Macro Tables'!$C$21</definedName>
    <definedName name="cover">#REF!</definedName>
    <definedName name="CPM">#REF!</definedName>
    <definedName name="credit_rate">[6]Print!$I$18</definedName>
    <definedName name="CREDIT1">'[77]One Year Credit Facility (2 (3)'!$A$23:$D$34</definedName>
    <definedName name="creditsummary">[6]Model!$A$180:$E$201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[6]Sens_QRE_Factor!$I$8:$R$98</definedName>
    <definedName name="CUR_QRES0.75">'[6]QRE Charts'!$E$367</definedName>
    <definedName name="CUR_QRES0.80">'[6]QRE Charts'!$F$367</definedName>
    <definedName name="CUR_QRES0.85">'[6]QRE Charts'!$G$367</definedName>
    <definedName name="CUR_QRES0.90">'[6]QRE Charts'!$H$367</definedName>
    <definedName name="CUR_QRES0.95">'[6]QRE Charts'!$I$367</definedName>
    <definedName name="CUR_QRES1.00">'[6]QRE Charts'!$J$367</definedName>
    <definedName name="CUR_QRES1.05">'[6]QRE Charts'!$K$367</definedName>
    <definedName name="CUR_QRES1.10">'[6]QRE Charts'!$L$367</definedName>
    <definedName name="CUR_QRES1.15">'[6]QRE Charts'!$M$367</definedName>
    <definedName name="CUR_QRES1.20">'[6]QRE Charts'!$N$367</definedName>
    <definedName name="CUR_QRES1.25">'[6]QRE Charts'!$O$367</definedName>
    <definedName name="CUR_SENS_FACT">#REF!</definedName>
    <definedName name="CURR">[18]DEPR96!#REF!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EndDate" localSheetId="0">[78]SETUP!#REF!</definedName>
    <definedName name="CurrentEndDate" localSheetId="1">[78]SETUP!#REF!</definedName>
    <definedName name="CurrentEndDate" localSheetId="2">[78]SETUP!#REF!</definedName>
    <definedName name="CurrentEndDate">[51]SETUP!#REF!</definedName>
    <definedName name="CURRENTPROVISION">#REF!</definedName>
    <definedName name="CurrPeriod">[79]Tables!$H$4</definedName>
    <definedName name="currprov">#REF!</definedName>
    <definedName name="Curve_Date">[47]Assumptions!#REF!</definedName>
    <definedName name="custRetain">[76]Input!#REF!</definedName>
    <definedName name="cvxvvdxzv">'[23]2005 CapEx (By VP By Dept) Budg'!$A$3:$P$431</definedName>
    <definedName name="D" localSheetId="0">#REF!</definedName>
    <definedName name="D" localSheetId="1">#REF!</definedName>
    <definedName name="D" localSheetId="2">#REF!</definedName>
    <definedName name="D">#REF!</definedName>
    <definedName name="D_Tech___Other_Wolverine">#REF!</definedName>
    <definedName name="D_Tech___Other_Wolverine_YR_2005">'[41]Aday IS DECo &amp; Other'!#REF!</definedName>
    <definedName name="D_Tech___Other_Wolverine_YR_2006">'[41]Aday IS DECo &amp; Other'!#REF!</definedName>
    <definedName name="D_Tech___Other_Wolverine_YR_2007">'[41]Aday IS DECo &amp; Other'!#REF!</definedName>
    <definedName name="D_Tech___Other_Wolverine_YR_2008">'[41]Aday IS DECo &amp; Other'!#REF!</definedName>
    <definedName name="da" localSheetId="0" hidden="1">{#N/A,#N/A,FALSE,"O&amp;M by processes";#N/A,#N/A,FALSE,"Elec Act vs Bud";#N/A,#N/A,FALSE,"G&amp;A";#N/A,#N/A,FALSE,"BGS";#N/A,#N/A,FALSE,"Res Cost"}</definedName>
    <definedName name="da" localSheetId="1" hidden="1">{#N/A,#N/A,FALSE,"O&amp;M by processes";#N/A,#N/A,FALSE,"Elec Act vs Bud";#N/A,#N/A,FALSE,"G&amp;A";#N/A,#N/A,FALSE,"BGS";#N/A,#N/A,FALSE,"Res Cost"}</definedName>
    <definedName name="da" localSheetId="2" hidden="1">{#N/A,#N/A,FALSE,"O&amp;M by processes";#N/A,#N/A,FALSE,"Elec Act vs Bud";#N/A,#N/A,FALSE,"G&amp;A";#N/A,#N/A,FALSE,"BGS";#N/A,#N/A,FALSE,"Res Cost"}</definedName>
    <definedName name="da" localSheetId="4" hidden="1">{#N/A,#N/A,FALSE,"O&amp;M by processes";#N/A,#N/A,FALSE,"Elec Act vs Bud";#N/A,#N/A,FALSE,"G&amp;A";#N/A,#N/A,FALSE,"BGS";#N/A,#N/A,FALSE,"Res Cost"}</definedName>
    <definedName name="da" hidden="1">{#N/A,#N/A,FALSE,"O&amp;M by processes";#N/A,#N/A,FALSE,"Elec Act vs Bud";#N/A,#N/A,FALSE,"G&amp;A";#N/A,#N/A,FALSE,"BGS";#N/A,#N/A,FALSE,"Res Cost"}</definedName>
    <definedName name="dada" localSheetId="0" hidden="1">{#N/A,#N/A,FALSE,"O&amp;M by processes";#N/A,#N/A,FALSE,"Elec Act vs Bud";#N/A,#N/A,FALSE,"G&amp;A";#N/A,#N/A,FALSE,"BGS";#N/A,#N/A,FALSE,"Res Cost"}</definedName>
    <definedName name="dada" localSheetId="1" hidden="1">{#N/A,#N/A,FALSE,"O&amp;M by processes";#N/A,#N/A,FALSE,"Elec Act vs Bud";#N/A,#N/A,FALSE,"G&amp;A";#N/A,#N/A,FALSE,"BGS";#N/A,#N/A,FALSE,"Res Cost"}</definedName>
    <definedName name="dada" localSheetId="2" hidden="1">{#N/A,#N/A,FALSE,"O&amp;M by processes";#N/A,#N/A,FALSE,"Elec Act vs Bud";#N/A,#N/A,FALSE,"G&amp;A";#N/A,#N/A,FALSE,"BGS";#N/A,#N/A,FALSE,"Res Cost"}</definedName>
    <definedName name="dada" localSheetId="4" hidden="1">{#N/A,#N/A,FALSE,"O&amp;M by processes";#N/A,#N/A,FALSE,"Elec Act vs Bud";#N/A,#N/A,FALSE,"G&amp;A";#N/A,#N/A,FALSE,"BGS";#N/A,#N/A,FALSE,"Res Cost"}</definedName>
    <definedName name="dada" hidden="1">{#N/A,#N/A,FALSE,"O&amp;M by processes";#N/A,#N/A,FALSE,"Elec Act vs Bud";#N/A,#N/A,FALSE,"G&amp;A";#N/A,#N/A,FALSE,"BGS";#N/A,#N/A,FALSE,"Res Cost"}</definedName>
    <definedName name="dadasdad">'[23]2005 CapEx (By VP By Dept) Budg'!$A$3:$P$431</definedName>
    <definedName name="dadasdas">#REF!</definedName>
    <definedName name="dae">[9]Sheet1!$B$2:$B$29</definedName>
    <definedName name="dafklaf">'[23]2005 CapEx (By VP By Dept) Budg'!$A$3:$P$431</definedName>
    <definedName name="dasdadad">'[23]2005 CapEx (By VP By Dept) Budg'!$A$3:$P$431</definedName>
    <definedName name="DASDD" localSheetId="0" hidden="1">{#N/A,#N/A,FALSE,"Monthly SAIFI";#N/A,#N/A,FALSE,"Yearly SAIFI";#N/A,#N/A,FALSE,"Monthly CAIDI";#N/A,#N/A,FALSE,"Yearly CAIDI";#N/A,#N/A,FALSE,"Monthly SAIDI";#N/A,#N/A,FALSE,"Yearly SAIDI";#N/A,#N/A,FALSE,"Monthly MAIFI";#N/A,#N/A,FALSE,"Yearly MAIFI";#N/A,#N/A,FALSE,"Monthly Cust &gt;=4 Int"}</definedName>
    <definedName name="DASDD" localSheetId="1" hidden="1">{#N/A,#N/A,FALSE,"Monthly SAIFI";#N/A,#N/A,FALSE,"Yearly SAIFI";#N/A,#N/A,FALSE,"Monthly CAIDI";#N/A,#N/A,FALSE,"Yearly CAIDI";#N/A,#N/A,FALSE,"Monthly SAIDI";#N/A,#N/A,FALSE,"Yearly SAIDI";#N/A,#N/A,FALSE,"Monthly MAIFI";#N/A,#N/A,FALSE,"Yearly MAIFI";#N/A,#N/A,FALSE,"Monthly Cust &gt;=4 Int"}</definedName>
    <definedName name="DASDD" localSheetId="2" hidden="1">{#N/A,#N/A,FALSE,"Monthly SAIFI";#N/A,#N/A,FALSE,"Yearly SAIFI";#N/A,#N/A,FALSE,"Monthly CAIDI";#N/A,#N/A,FALSE,"Yearly CAIDI";#N/A,#N/A,FALSE,"Monthly SAIDI";#N/A,#N/A,FALSE,"Yearly SAIDI";#N/A,#N/A,FALSE,"Monthly MAIFI";#N/A,#N/A,FALSE,"Yearly MAIFI";#N/A,#N/A,FALSE,"Monthly Cust &gt;=4 Int"}</definedName>
    <definedName name="DASDD" localSheetId="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'[23]2005 CapEx (By VP By Dept) Budg'!$A$3:$P$431</definedName>
    <definedName name="Data">#REF!</definedName>
    <definedName name="DATA05">#REF!</definedName>
    <definedName name="Data06">#REF!</definedName>
    <definedName name="DATA1">'[80]New Accts 2009'!#REF!</definedName>
    <definedName name="DATA10">'[81]3640'!#REF!</definedName>
    <definedName name="DATA11">'[81]3640'!#REF!</definedName>
    <definedName name="DATA14">#REF!</definedName>
    <definedName name="DATA2">'[82]190100'!#REF!</definedName>
    <definedName name="DATA3">'[82]190100'!#REF!</definedName>
    <definedName name="DATA4">'[82]190100'!#REF!</definedName>
    <definedName name="DATA5">#REF!</definedName>
    <definedName name="DATA6">#REF!</definedName>
    <definedName name="DATA7">'[82]190100'!#REF!</definedName>
    <definedName name="DATA8">'[82]190100'!#REF!</definedName>
    <definedName name="DATA9">'[81]3640'!#REF!</definedName>
    <definedName name="data97">#REF!</definedName>
    <definedName name="_xlnm.Database">[83]DSUM!#REF!</definedName>
    <definedName name="Database_MI">#REF!</definedName>
    <definedName name="DATAFEEDER" localSheetId="0">[84]!DATAFEEDER</definedName>
    <definedName name="DATAFEEDER" localSheetId="1">[84]!DATAFEEDER</definedName>
    <definedName name="DATAFEEDER" localSheetId="2">[84]!DATAFEEDER</definedName>
    <definedName name="DATAFEEDER">#N/A</definedName>
    <definedName name="Date" localSheetId="0" hidden="1">"b1"</definedName>
    <definedName name="Date" localSheetId="1" hidden="1">"b1"</definedName>
    <definedName name="Date" localSheetId="2" hidden="1">"b1"</definedName>
    <definedName name="Date">[85]Settings!$F$23</definedName>
    <definedName name="DATE1">#REF!</definedName>
    <definedName name="DATE2">#REF!</definedName>
    <definedName name="DATE3">#REF!</definedName>
    <definedName name="DATE4">#REF!</definedName>
    <definedName name="DateNumber" localSheetId="0">[78]SETUP!#REF!</definedName>
    <definedName name="DateNumber" localSheetId="1">[78]SETUP!#REF!</definedName>
    <definedName name="DateNumber" localSheetId="2">[78]SETUP!#REF!</definedName>
    <definedName name="DateNumber">[51]SETUP!#REF!</definedName>
    <definedName name="DateNumberCurrentPrior" localSheetId="0">#REF!</definedName>
    <definedName name="DateNumberCurrentPrior" localSheetId="1">#REF!</definedName>
    <definedName name="DateNumberCurrentPrior" localSheetId="2">#REF!</definedName>
    <definedName name="DateNumberCurrentPrior">#REF!</definedName>
    <definedName name="DateNumberQtrPrior" localSheetId="0">#REF!</definedName>
    <definedName name="DateNumberQtrPrior" localSheetId="1">#REF!</definedName>
    <definedName name="DateNumberQtrPrior" localSheetId="2">#REF!</definedName>
    <definedName name="DateNumberQtrPrior">#REF!</definedName>
    <definedName name="DateNumberYearEndPrior" localSheetId="0">#REF!</definedName>
    <definedName name="DateNumberYearEndPrior" localSheetId="1">#REF!</definedName>
    <definedName name="DateNumberYearEndPrior" localSheetId="2">#REF!</definedName>
    <definedName name="DateNumberYearEndPrior">#REF!</definedName>
    <definedName name="DateText" localSheetId="0">#REF!</definedName>
    <definedName name="DateText" localSheetId="1">#REF!</definedName>
    <definedName name="DateText" localSheetId="2">#REF!</definedName>
    <definedName name="DateText">#REF!</definedName>
    <definedName name="DateTime">#REF!</definedName>
    <definedName name="DCIT">#REF!</definedName>
    <definedName name="dd" localSheetId="0" hidden="1">{#N/A,#N/A,FALSE,"Monthly SAIFI";#N/A,#N/A,FALSE,"Yearly SAIFI";#N/A,#N/A,FALSE,"Monthly CAIDI";#N/A,#N/A,FALSE,"Yearly CAIDI";#N/A,#N/A,FALSE,"Monthly SAIDI";#N/A,#N/A,FALSE,"Yearly SAIDI";#N/A,#N/A,FALSE,"Monthly MAIFI";#N/A,#N/A,FALSE,"Yearly MAIFI";#N/A,#N/A,FALSE,"Monthly Cust &gt;=4 Int"}</definedName>
    <definedName name="dd" localSheetId="1" hidden="1">{#N/A,#N/A,FALSE,"Monthly SAIFI";#N/A,#N/A,FALSE,"Yearly SAIFI";#N/A,#N/A,FALSE,"Monthly CAIDI";#N/A,#N/A,FALSE,"Yearly CAIDI";#N/A,#N/A,FALSE,"Monthly SAIDI";#N/A,#N/A,FALSE,"Yearly SAIDI";#N/A,#N/A,FALSE,"Monthly MAIFI";#N/A,#N/A,FALSE,"Yearly MAIFI";#N/A,#N/A,FALSE,"Monthly Cust &gt;=4 Int"}</definedName>
    <definedName name="dd" localSheetId="2" hidden="1">{#N/A,#N/A,FALSE,"Monthly SAIFI";#N/A,#N/A,FALSE,"Yearly SAIFI";#N/A,#N/A,FALSE,"Monthly CAIDI";#N/A,#N/A,FALSE,"Yearly CAIDI";#N/A,#N/A,FALSE,"Monthly SAIDI";#N/A,#N/A,FALSE,"Yearly SAIDI";#N/A,#N/A,FALSE,"Monthly MAIFI";#N/A,#N/A,FALSE,"Yearly MAIFI";#N/A,#N/A,FALSE,"Monthly Cust &gt;=4 Int"}</definedName>
    <definedName name="dd" localSheetId="4">[86]IS!#REF!</definedName>
    <definedName name="dd" hidden="1">{#N/A,#N/A,FALSE,"Monthly SAIFI";#N/A,#N/A,FALSE,"Yearly SAIFI";#N/A,#N/A,FALSE,"Monthly CAIDI";#N/A,#N/A,FALSE,"Yearly CAIDI";#N/A,#N/A,FALSE,"Monthly SAIDI";#N/A,#N/A,FALSE,"Yearly SAIDI";#N/A,#N/A,FALSE,"Monthly MAIFI";#N/A,#N/A,FALSE,"Yearly MAIFI";#N/A,#N/A,FALSE,"Monthly Cust &gt;=4 Int"}</definedName>
    <definedName name="ddd">[87]Sheet1!$J$130</definedName>
    <definedName name="dddd">#REF!</definedName>
    <definedName name="ddfsaf" localSheetId="0" hidden="1">{#N/A,#N/A,FALSE,"Monthly SAIFI";#N/A,#N/A,FALSE,"Yearly SAIFI";#N/A,#N/A,FALSE,"Monthly CAIDI";#N/A,#N/A,FALSE,"Yearly CAIDI";#N/A,#N/A,FALSE,"Monthly SAIDI";#N/A,#N/A,FALSE,"Yearly SAIDI";#N/A,#N/A,FALSE,"Monthly MAIFI";#N/A,#N/A,FALSE,"Yearly MAIFI";#N/A,#N/A,FALSE,"Monthly Cust &gt;=4 Int"}</definedName>
    <definedName name="ddfsaf" localSheetId="1" hidden="1">{#N/A,#N/A,FALSE,"Monthly SAIFI";#N/A,#N/A,FALSE,"Yearly SAIFI";#N/A,#N/A,FALSE,"Monthly CAIDI";#N/A,#N/A,FALSE,"Yearly CAIDI";#N/A,#N/A,FALSE,"Monthly SAIDI";#N/A,#N/A,FALSE,"Yearly SAIDI";#N/A,#N/A,FALSE,"Monthly MAIFI";#N/A,#N/A,FALSE,"Yearly MAIFI";#N/A,#N/A,FALSE,"Monthly Cust &gt;=4 Int"}</definedName>
    <definedName name="ddfsaf" localSheetId="2" hidden="1">{#N/A,#N/A,FALSE,"Monthly SAIFI";#N/A,#N/A,FALSE,"Yearly SAIFI";#N/A,#N/A,FALSE,"Monthly CAIDI";#N/A,#N/A,FALSE,"Yearly CAIDI";#N/A,#N/A,FALSE,"Monthly SAIDI";#N/A,#N/A,FALSE,"Yearly SAIDI";#N/A,#N/A,FALSE,"Monthly MAIFI";#N/A,#N/A,FALSE,"Yearly MAIFI";#N/A,#N/A,FALSE,"Monthly Cust &gt;=4 Int"}</definedName>
    <definedName name="ddfsaf" localSheetId="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'[23]2005 CapEx (By VP By Dept) Budg'!$A$3:$P$431</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0" hidden="1">{#N/A,#N/A,FALSE,"ARREC"}</definedName>
    <definedName name="DEC00" localSheetId="1" hidden="1">{#N/A,#N/A,FALSE,"ARREC"}</definedName>
    <definedName name="DEC00" localSheetId="2" hidden="1">{#N/A,#N/A,FALSE,"ARREC"}</definedName>
    <definedName name="DEC00" localSheetId="4" hidden="1">{#N/A,#N/A,FALSE,"ARREC"}</definedName>
    <definedName name="DEC00" hidden="1">{#N/A,#N/A,FALSE,"ARREC"}</definedName>
    <definedName name="DECo_Corporate_Unallocated_YR_2005">'[41]Aday IS DECo &amp; Other'!#REF!</definedName>
    <definedName name="DECo_Corporate_Unallocated_YR_2006">'[41]Aday IS DECo &amp; Other'!#REF!</definedName>
    <definedName name="DECo_Corporate_Unallocated_YR_2007">'[41]Aday IS DECo &amp; Other'!#REF!</definedName>
    <definedName name="DECo_Corporate_Unallocated_YR_2008">'[41]Aday IS DECo &amp; Other'!#REF!</definedName>
    <definedName name="Decommissioning_Rate">#REF!</definedName>
    <definedName name="Deferral_Interest_Rate">[27]Assumptions!$H$14</definedName>
    <definedName name="Deferral_Recovery">'[48]JFJ-1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[88]Lists!$A$2:$A$4</definedName>
    <definedName name="DELAWARE" localSheetId="0">#REF!</definedName>
    <definedName name="DELAWARE" localSheetId="1">#REF!</definedName>
    <definedName name="DELAWARE" localSheetId="2">#REF!</definedName>
    <definedName name="DELAWARE">#REF!</definedName>
    <definedName name="delete" localSheetId="0" hidden="1">{#N/A,#N/A,FALSE,"CURRENT"}</definedName>
    <definedName name="delete" localSheetId="1" hidden="1">{#N/A,#N/A,FALSE,"CURRENT"}</definedName>
    <definedName name="delete" localSheetId="2" hidden="1">{#N/A,#N/A,FALSE,"CURRENT"}</definedName>
    <definedName name="delete" localSheetId="4"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[18]DEPR96!#REF!</definedName>
    <definedName name="DESCR">[18]DEPR96!#REF!</definedName>
    <definedName name="detail">#REF!</definedName>
    <definedName name="Detroit_Edison">#REF!</definedName>
    <definedName name="Detroit_Edison_Consolidated_YR_2005">'[41]Aday IS DECo &amp; Other'!#REF!</definedName>
    <definedName name="Detroit_Edison_Consolidated_YR_2006">'[41]Aday IS DECo &amp; Other'!#REF!</definedName>
    <definedName name="Detroit_Edison_Consolidated_YR_2007">'[41]Aday IS DECo &amp; Other'!#REF!</definedName>
    <definedName name="Detroit_Edison_Consolidated_YR_2008">'[41]Aday IS DECo &amp; Other'!#REF!</definedName>
    <definedName name="dfasdfsdfZX" localSheetId="0" hidden="1">{#N/A,#N/A,FALSE,"Monthly SAIFI";#N/A,#N/A,FALSE,"Yearly SAIFI";#N/A,#N/A,FALSE,"Monthly CAIDI";#N/A,#N/A,FALSE,"Yearly CAIDI";#N/A,#N/A,FALSE,"Monthly SAIDI";#N/A,#N/A,FALSE,"Yearly SAIDI";#N/A,#N/A,FALSE,"Monthly MAIFI";#N/A,#N/A,FALSE,"Yearly MAIFI";#N/A,#N/A,FALSE,"Monthly Cust &gt;=4 Int"}</definedName>
    <definedName name="dfasdfsdfZX" localSheetId="1" hidden="1">{#N/A,#N/A,FALSE,"Monthly SAIFI";#N/A,#N/A,FALSE,"Yearly SAIFI";#N/A,#N/A,FALSE,"Monthly CAIDI";#N/A,#N/A,FALSE,"Yearly CAIDI";#N/A,#N/A,FALSE,"Monthly SAIDI";#N/A,#N/A,FALSE,"Yearly SAIDI";#N/A,#N/A,FALSE,"Monthly MAIFI";#N/A,#N/A,FALSE,"Yearly MAIFI";#N/A,#N/A,FALSE,"Monthly Cust &gt;=4 Int"}</definedName>
    <definedName name="dfasdfsdfZX" localSheetId="2" hidden="1">{#N/A,#N/A,FALSE,"Monthly SAIFI";#N/A,#N/A,FALSE,"Yearly SAIFI";#N/A,#N/A,FALSE,"Monthly CAIDI";#N/A,#N/A,FALSE,"Yearly CAIDI";#N/A,#N/A,FALSE,"Monthly SAIDI";#N/A,#N/A,FALSE,"Yearly SAIDI";#N/A,#N/A,FALSE,"Monthly MAIFI";#N/A,#N/A,FALSE,"Yearly MAIFI";#N/A,#N/A,FALSE,"Monthly Cust &gt;=4 Int"}</definedName>
    <definedName name="dfasdfsdfZX" localSheetId="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#REF!</definedName>
    <definedName name="dfdsfs" localSheetId="0" hidden="1">{#N/A,#N/A,FALSE,"Monthly SAIFI";#N/A,#N/A,FALSE,"Yearly SAIFI";#N/A,#N/A,FALSE,"Monthly CAIDI";#N/A,#N/A,FALSE,"Yearly CAIDI";#N/A,#N/A,FALSE,"Monthly SAIDI";#N/A,#N/A,FALSE,"Yearly SAIDI";#N/A,#N/A,FALSE,"Monthly MAIFI";#N/A,#N/A,FALSE,"Yearly MAIFI";#N/A,#N/A,FALSE,"Monthly Cust &gt;=4 Int"}</definedName>
    <definedName name="dfdsfs" localSheetId="1" hidden="1">{#N/A,#N/A,FALSE,"Monthly SAIFI";#N/A,#N/A,FALSE,"Yearly SAIFI";#N/A,#N/A,FALSE,"Monthly CAIDI";#N/A,#N/A,FALSE,"Yearly CAIDI";#N/A,#N/A,FALSE,"Monthly SAIDI";#N/A,#N/A,FALSE,"Yearly SAIDI";#N/A,#N/A,FALSE,"Monthly MAIFI";#N/A,#N/A,FALSE,"Yearly MAIFI";#N/A,#N/A,FALSE,"Monthly Cust &gt;=4 Int"}</definedName>
    <definedName name="dfdsfs" localSheetId="2" hidden="1">{#N/A,#N/A,FALSE,"Monthly SAIFI";#N/A,#N/A,FALSE,"Yearly SAIFI";#N/A,#N/A,FALSE,"Monthly CAIDI";#N/A,#N/A,FALSE,"Yearly CAIDI";#N/A,#N/A,FALSE,"Monthly SAIDI";#N/A,#N/A,FALSE,"Yearly SAIDI";#N/A,#N/A,FALSE,"Monthly MAIFI";#N/A,#N/A,FALSE,"Yearly MAIFI";#N/A,#N/A,FALSE,"Monthly Cust &gt;=4 Int"}</definedName>
    <definedName name="dfdsfs" localSheetId="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gdfgh">#REF!</definedName>
    <definedName name="dfgsdgdsfgd">'[23]2005 CapEx (By VP By Dept) Budg'!$A$3:$P$431</definedName>
    <definedName name="dfsasdfasdfsdfasdfasdf" localSheetId="0" hidden="1">{#N/A,#N/A,FALSE,"Monthly SAIFI";#N/A,#N/A,FALSE,"Yearly SAIFI";#N/A,#N/A,FALSE,"Monthly CAIDI";#N/A,#N/A,FALSE,"Yearly CAIDI";#N/A,#N/A,FALSE,"Monthly SAIDI";#N/A,#N/A,FALSE,"Yearly SAIDI";#N/A,#N/A,FALSE,"Monthly MAIFI";#N/A,#N/A,FALSE,"Yearly MAIFI";#N/A,#N/A,FALSE,"Monthly Cust &gt;=4 Int"}</definedName>
    <definedName name="dfsasdfasdfsdfasdfasdf" localSheetId="1" hidden="1">{#N/A,#N/A,FALSE,"Monthly SAIFI";#N/A,#N/A,FALSE,"Yearly SAIFI";#N/A,#N/A,FALSE,"Monthly CAIDI";#N/A,#N/A,FALSE,"Yearly CAIDI";#N/A,#N/A,FALSE,"Monthly SAIDI";#N/A,#N/A,FALSE,"Yearly SAIDI";#N/A,#N/A,FALSE,"Monthly MAIFI";#N/A,#N/A,FALSE,"Yearly MAIFI";#N/A,#N/A,FALSE,"Monthly Cust &gt;=4 Int"}</definedName>
    <definedName name="dfsasdfasdfsdfasdfasdf" localSheetId="2" hidden="1">{#N/A,#N/A,FALSE,"Monthly SAIFI";#N/A,#N/A,FALSE,"Yearly SAIFI";#N/A,#N/A,FALSE,"Monthly CAIDI";#N/A,#N/A,FALSE,"Yearly CAIDI";#N/A,#N/A,FALSE,"Monthly SAIDI";#N/A,#N/A,FALSE,"Yearly SAIDI";#N/A,#N/A,FALSE,"Monthly MAIFI";#N/A,#N/A,FALSE,"Yearly MAIFI";#N/A,#N/A,FALSE,"Monthly Cust &gt;=4 Int"}</definedName>
    <definedName name="dfsasdfasdfsdfasdfasdf" localSheetId="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#REF!</definedName>
    <definedName name="dfsdfsf">#REF!</definedName>
    <definedName name="dfsfasfasfs">#REF!</definedName>
    <definedName name="dfssdfsdfsdfsdf">'[23]2005 CapEx (By VP By Dept) Budg'!$A$3:$P$431</definedName>
    <definedName name="Discount10">#REF!</definedName>
    <definedName name="Discount11">#REF!</definedName>
    <definedName name="Discount12">#REF!</definedName>
    <definedName name="Discount13">#REF!</definedName>
    <definedName name="Discount14">#REF!</definedName>
    <definedName name="Discount15">#REF!</definedName>
    <definedName name="Discount2">#REF!</definedName>
    <definedName name="Discount3">#REF!</definedName>
    <definedName name="Discount4">#REF!</definedName>
    <definedName name="Discount5">#REF!</definedName>
    <definedName name="Discount6">#REF!</definedName>
    <definedName name="Discount7">#REF!</definedName>
    <definedName name="Discount8">#REF!</definedName>
    <definedName name="Discount9">#REF!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IT">[6]Comparison!$CK$11</definedName>
    <definedName name="DPTSUM">#REF!</definedName>
    <definedName name="DR">#REF!</definedName>
    <definedName name="dsfasfsadfsdfsa">'[23]2005 CapEx (By VP By Dept) Budg'!$A$3:$P$431</definedName>
    <definedName name="dskdlss" localSheetId="0" hidden="1">{#N/A,#N/A,FALSE,"Monthly SAIFI";#N/A,#N/A,FALSE,"Yearly SAIFI";#N/A,#N/A,FALSE,"Monthly CAIDI";#N/A,#N/A,FALSE,"Yearly CAIDI";#N/A,#N/A,FALSE,"Monthly SAIDI";#N/A,#N/A,FALSE,"Yearly SAIDI";#N/A,#N/A,FALSE,"Monthly MAIFI";#N/A,#N/A,FALSE,"Yearly MAIFI";#N/A,#N/A,FALSE,"Monthly Cust &gt;=4 Int"}</definedName>
    <definedName name="dskdlss" localSheetId="1" hidden="1">{#N/A,#N/A,FALSE,"Monthly SAIFI";#N/A,#N/A,FALSE,"Yearly SAIFI";#N/A,#N/A,FALSE,"Monthly CAIDI";#N/A,#N/A,FALSE,"Yearly CAIDI";#N/A,#N/A,FALSE,"Monthly SAIDI";#N/A,#N/A,FALSE,"Yearly SAIDI";#N/A,#N/A,FALSE,"Monthly MAIFI";#N/A,#N/A,FALSE,"Yearly MAIFI";#N/A,#N/A,FALSE,"Monthly Cust &gt;=4 Int"}</definedName>
    <definedName name="dskdlss" localSheetId="2" hidden="1">{#N/A,#N/A,FALSE,"Monthly SAIFI";#N/A,#N/A,FALSE,"Yearly SAIFI";#N/A,#N/A,FALSE,"Monthly CAIDI";#N/A,#N/A,FALSE,"Yearly CAIDI";#N/A,#N/A,FALSE,"Monthly SAIDI";#N/A,#N/A,FALSE,"Yearly SAIDI";#N/A,#N/A,FALSE,"Monthly MAIFI";#N/A,#N/A,FALSE,"Yearly MAIFI";#N/A,#N/A,FALSE,"Monthly Cust &gt;=4 Int"}</definedName>
    <definedName name="dskdlss" localSheetId="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'[41]Aday IS DECo &amp; Other'!#REF!</definedName>
    <definedName name="DTE_Eliminations_YR_2006">'[41]Aday IS DECo &amp; Other'!#REF!</definedName>
    <definedName name="DTE_Eliminations_YR_2007">'[41]Aday IS DECo &amp; Other'!#REF!</definedName>
    <definedName name="DTE_Eliminations_YR_2008">'[41]Aday IS DECo &amp; Other'!#REF!</definedName>
    <definedName name="DTE_Enterprises_Corporate">#REF!</definedName>
    <definedName name="DTE_Enterprises_Corporate_YR_2005">'[41]Aday IS DECo &amp; Other'!#REF!</definedName>
    <definedName name="DTE_Enterprises_Corporate_YR_2006">'[41]Aday IS DECo &amp; Other'!#REF!</definedName>
    <definedName name="DTE_Enterprises_Corporate_YR_2007">'[41]Aday IS DECo &amp; Other'!#REF!</definedName>
    <definedName name="DTE_Enterprises_Corporate_YR_2008">'[41]Aday IS DECo &amp; Other'!#REF!</definedName>
    <definedName name="DTE_Holding_Co.">#REF!</definedName>
    <definedName name="DTE_Holding_Co._YR_2005">'[41]Aday IS DECo &amp; Other'!#REF!</definedName>
    <definedName name="DTE_Holding_Co._YR_2006">'[41]Aday IS DECo &amp; Other'!#REF!</definedName>
    <definedName name="DTE_Holding_Co._YR_2007">'[41]Aday IS DECo &amp; Other'!#REF!</definedName>
    <definedName name="DTE_Holding_Co._YR_2008">'[41]Aday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[6]Print!$A$8</definedName>
    <definedName name="dyCR">[6]Print!$G$8</definedName>
    <definedName name="dyqre100">#REF!</definedName>
    <definedName name="dyqre101">#REF!</definedName>
    <definedName name="dyqre102">#REF!</definedName>
    <definedName name="dyqre103">#REF!</definedName>
    <definedName name="dyqre90">[6]Model!$I$90</definedName>
    <definedName name="dyqre91">[6]Model!$J$94</definedName>
    <definedName name="dyqre92">[6]Model!$K$98</definedName>
    <definedName name="dyqre93">[6]Model!$L$101</definedName>
    <definedName name="dyqre94">[6]Model!$M$105</definedName>
    <definedName name="dyqre95">[6]Model!$N$109</definedName>
    <definedName name="dyqre96">[6]Model!$O$113</definedName>
    <definedName name="dyqre97">[6]Model!$P$119</definedName>
    <definedName name="dyqre98">[6]Model!$Q$123</definedName>
    <definedName name="dyqre99">#REF!</definedName>
    <definedName name="dyQW">[6]Print!$C$8</definedName>
    <definedName name="dyS">[6]Print!$E$8</definedName>
    <definedName name="E" localSheetId="0">#REF!</definedName>
    <definedName name="E" localSheetId="1">#REF!</definedName>
    <definedName name="E" localSheetId="2">#REF!</definedName>
    <definedName name="E">#REF!</definedName>
    <definedName name="eaewq">#REF!</definedName>
    <definedName name="EASTERN" localSheetId="0">#REF!</definedName>
    <definedName name="EASTERN" localSheetId="1">#REF!</definedName>
    <definedName name="EASTERN" localSheetId="2">#REF!</definedName>
    <definedName name="EASTERN">#REF!</definedName>
    <definedName name="ED_NON_REGULATED">'[89]#REF'!$AS$5:$AS$85</definedName>
    <definedName name="ED_NON_REGULATED_YR_2005">'[41]Aday IS DECo &amp; Other'!#REF!</definedName>
    <definedName name="ED_NON_REGULATED_YR_2006">'[41]Aday IS DECo &amp; Other'!#REF!</definedName>
    <definedName name="ED_NON_REGULATED_YR_2007">'[41]Aday IS DECo &amp; Other'!#REF!</definedName>
    <definedName name="ED_NON_REGULATED_YR_2008">'[41]Aday IS DECo &amp; Other'!#REF!</definedName>
    <definedName name="Edison_Development">#REF!</definedName>
    <definedName name="Edison_Development_YR_2005">'[41]Aday IS DECo &amp; Other'!#REF!</definedName>
    <definedName name="Edison_Development_YR_2006">'[41]Aday IS DECo &amp; Other'!#REF!</definedName>
    <definedName name="Edison_Development_YR_2007">'[41]Aday IS DECo &amp; Other'!#REF!</definedName>
    <definedName name="Edison_Development_YR_2008">'[41]Aday IS DECo &amp; Other'!#REF!</definedName>
    <definedName name="edred" localSheetId="0" hidden="1">{#N/A,#N/A,FALSE,"Monthly SAIFI";#N/A,#N/A,FALSE,"Yearly SAIFI";#N/A,#N/A,FALSE,"Monthly CAIDI";#N/A,#N/A,FALSE,"Yearly CAIDI";#N/A,#N/A,FALSE,"Monthly SAIDI";#N/A,#N/A,FALSE,"Yearly SAIDI";#N/A,#N/A,FALSE,"Monthly MAIFI";#N/A,#N/A,FALSE,"Yearly MAIFI";#N/A,#N/A,FALSE,"Monthly Cust &gt;=4 Int"}</definedName>
    <definedName name="edred" localSheetId="1" hidden="1">{#N/A,#N/A,FALSE,"Monthly SAIFI";#N/A,#N/A,FALSE,"Yearly SAIFI";#N/A,#N/A,FALSE,"Monthly CAIDI";#N/A,#N/A,FALSE,"Yearly CAIDI";#N/A,#N/A,FALSE,"Monthly SAIDI";#N/A,#N/A,FALSE,"Yearly SAIDI";#N/A,#N/A,FALSE,"Monthly MAIFI";#N/A,#N/A,FALSE,"Yearly MAIFI";#N/A,#N/A,FALSE,"Monthly Cust &gt;=4 Int"}</definedName>
    <definedName name="edred" localSheetId="2" hidden="1">{#N/A,#N/A,FALSE,"Monthly SAIFI";#N/A,#N/A,FALSE,"Yearly SAIFI";#N/A,#N/A,FALSE,"Monthly CAIDI";#N/A,#N/A,FALSE,"Yearly CAIDI";#N/A,#N/A,FALSE,"Monthly SAIDI";#N/A,#N/A,FALSE,"Yearly SAIDI";#N/A,#N/A,FALSE,"Monthly MAIFI";#N/A,#N/A,FALSE,"Yearly MAIFI";#N/A,#N/A,FALSE,"Monthly Cust &gt;=4 Int"}</definedName>
    <definedName name="edred" localSheetId="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0" hidden="1">{#N/A,#N/A,FALSE,"O&amp;M by processes";#N/A,#N/A,FALSE,"Elec Act vs Bud";#N/A,#N/A,FALSE,"G&amp;A";#N/A,#N/A,FALSE,"BGS";#N/A,#N/A,FALSE,"Res Cost"}</definedName>
    <definedName name="eeee" localSheetId="1" hidden="1">{#N/A,#N/A,FALSE,"O&amp;M by processes";#N/A,#N/A,FALSE,"Elec Act vs Bud";#N/A,#N/A,FALSE,"G&amp;A";#N/A,#N/A,FALSE,"BGS";#N/A,#N/A,FALSE,"Res Cost"}</definedName>
    <definedName name="eeee" localSheetId="2" hidden="1">{#N/A,#N/A,FALSE,"O&amp;M by processes";#N/A,#N/A,FALSE,"Elec Act vs Bud";#N/A,#N/A,FALSE,"G&amp;A";#N/A,#N/A,FALSE,"BGS";#N/A,#N/A,FALSE,"Res Cost"}</definedName>
    <definedName name="eeee" localSheetId="4"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'[41]Aday IS EG Subs'!#REF!</definedName>
    <definedName name="EG_Non_Regulated_Growth_YR_2006">'[41]Aday IS EG Subs'!#REF!</definedName>
    <definedName name="EG_Non_Regulated_Growth_YR_2007">'[41]Aday IS EG Subs'!#REF!</definedName>
    <definedName name="EG_Non_Regulated_Growth_YR_2008">'[41]Aday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_CUST" localSheetId="0">#REF!</definedName>
    <definedName name="ELEC_CUST" localSheetId="1">#REF!</definedName>
    <definedName name="ELEC_CUST" localSheetId="2">#REF!</definedName>
    <definedName name="ELEC_CUST">#REF!</definedName>
    <definedName name="ELEC_REV" localSheetId="0">#REF!</definedName>
    <definedName name="ELEC_REV" localSheetId="1">#REF!</definedName>
    <definedName name="ELEC_REV" localSheetId="2">#REF!</definedName>
    <definedName name="ELEC_REV">#REF!</definedName>
    <definedName name="ELEC_SALES" localSheetId="0">#REF!</definedName>
    <definedName name="ELEC_SALES" localSheetId="1">#REF!</definedName>
    <definedName name="ELEC_SALES" localSheetId="2">#REF!</definedName>
    <definedName name="ELEC_SALES">#REF!</definedName>
    <definedName name="elec06">#REF!</definedName>
    <definedName name="elec2">#REF!</definedName>
    <definedName name="ELECTACT">'[4]Curr adj - depn basis diff'!#REF!</definedName>
    <definedName name="Electric_CIS" localSheetId="0">#REF!</definedName>
    <definedName name="Electric_CIS" localSheetId="1">#REF!</definedName>
    <definedName name="Electric_CIS" localSheetId="2">#REF!</definedName>
    <definedName name="Electric_CIS">#REF!</definedName>
    <definedName name="Electric_PAC" localSheetId="0">#REF!</definedName>
    <definedName name="Electric_PAC" localSheetId="1">#REF!</definedName>
    <definedName name="Electric_PAC" localSheetId="2">#REF!</definedName>
    <definedName name="Electric_PAC">#REF!</definedName>
    <definedName name="Electric_Power">#REF!</definedName>
    <definedName name="Electric_Power_YR_2005">'[41]Aday IS DECo &amp; Other'!#REF!</definedName>
    <definedName name="Electric_Power_YR_2006">'[41]Aday IS DECo &amp; Other'!#REF!</definedName>
    <definedName name="Electric_Power_YR_2007">'[41]Aday IS DECo &amp; Other'!#REF!</definedName>
    <definedName name="Electric_Power_YR_2008">'[41]Aday IS DECo &amp; Other'!#REF!</definedName>
    <definedName name="Elim">#REF!</definedName>
    <definedName name="Elim_Yates_Center">#REF!</definedName>
    <definedName name="En_Svcs_Base_Overlay_YR_2005">'[41]Aday IS DECo &amp; Other'!#REF!</definedName>
    <definedName name="En_Svcs_Base_Overlay_YR_2006">'[41]Aday IS DECo &amp; Other'!#REF!</definedName>
    <definedName name="En_Svcs_Base_Overlay_YR_2007">'[41]Aday IS DECo &amp; Other'!#REF!</definedName>
    <definedName name="En_Svcs_Base_Overlay_YR_2008">'[41]Aday IS DECo &amp; Other'!#REF!</definedName>
    <definedName name="end_coal">'[44]Input Page'!#REF!</definedName>
    <definedName name="end_CWIP">'[44]Input Page'!#REF!</definedName>
    <definedName name="ENERGY">#REF!</definedName>
    <definedName name="ENERGY_GAS_GROWTH_YR_2005">'[41]Aday IS EG Subs'!#REF!</definedName>
    <definedName name="ENERGY_GAS_GROWTH_YR_2006">'[41]Aday IS EG Subs'!#REF!</definedName>
    <definedName name="ENERGY_GAS_GROWTH_YR_2007">'[41]Aday IS EG Subs'!#REF!</definedName>
    <definedName name="ENERGY_GAS_GROWTH_YR_2008">'[41]Aday IS EG Subs'!#REF!</definedName>
    <definedName name="ENERGY_GAS_NON_REGULATED_YR_2003">'[41]Aday IS DECo &amp; Other'!#REF!</definedName>
    <definedName name="ENERGY_GAS_NON_REGULATED_YR_2004">'[41]Aday IS DECo &amp; Other'!#REF!</definedName>
    <definedName name="ENERGY_GAS_NON_REGULATED_YR_2005">'[41]Aday IS DECo &amp; Other'!#REF!</definedName>
    <definedName name="ENERGY_GAS_NON_REGULATED_YR_2006">'[41]Aday IS DECo &amp; Other'!#REF!</definedName>
    <definedName name="ENERGY_GAS_NON_REGULATED_YR_2007">'[41]Aday IS DECo &amp; Other'!#REF!</definedName>
    <definedName name="ENERGY_GAS_NON_REGULATED_YR_2008">'[41]Aday IS DECo &amp; Other'!#REF!</definedName>
    <definedName name="Energy_Holdings_Purch_Acct">#REF!</definedName>
    <definedName name="Energy_Holdings_Purch_Acct_YR_2005">'[41]Aday IS DECo &amp; Other'!#REF!</definedName>
    <definedName name="Energy_Holdings_Purch_Acct_YR_2006">'[41]Aday IS DECo &amp; Other'!#REF!</definedName>
    <definedName name="Energy_Holdings_Purch_Acct_YR_2007">'[41]Aday IS DECo &amp; Other'!#REF!</definedName>
    <definedName name="Energy_Holdings_Purch_Acct_YR_2008">'[41]Aday IS DECo &amp; Other'!#REF!</definedName>
    <definedName name="Energy_Marketing">#REF!</definedName>
    <definedName name="Energy_Marketing_YR_2005">'[41]Aday IS DECo &amp; Other'!#REF!</definedName>
    <definedName name="Energy_Marketing_YR_2006">'[41]Aday IS DECo &amp; Other'!#REF!</definedName>
    <definedName name="Energy_Marketing_YR_2007">'[41]Aday IS DECo &amp; Other'!#REF!</definedName>
    <definedName name="Energy_Marketing_YR_2008">'[41]Aday IS DECo &amp; Other'!#REF!</definedName>
    <definedName name="Energy_Res_Inc.">#REF!</definedName>
    <definedName name="Energy_Res_Inc._YR_2005">'[41]Aday IS DECo &amp; Other'!#REF!</definedName>
    <definedName name="Energy_Res_Inc._YR_2006">'[41]Aday IS DECo &amp; Other'!#REF!</definedName>
    <definedName name="Energy_Res_Inc._YR_2007">'[41]Aday IS DECo &amp; Other'!#REF!</definedName>
    <definedName name="Energy_Res_Inc._YR_2008">'[41]Aday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'[41]Aday IS DECo &amp; Other'!#REF!</definedName>
    <definedName name="Energy_Services_YR_2006">'[41]Aday IS DECo &amp; Other'!#REF!</definedName>
    <definedName name="Energy_Services_YR_2007">'[41]Aday IS DECo &amp; Other'!#REF!</definedName>
    <definedName name="Energy_Services_YR_2008">'[41]Aday IS DECo &amp; Other'!#REF!</definedName>
    <definedName name="Energy_Trading">#REF!</definedName>
    <definedName name="Energy_Trading_YR_2005">'[41]Aday IS DECo &amp; Other'!#REF!</definedName>
    <definedName name="Energy_Trading_YR_2006">'[41]Aday IS DECo &amp; Other'!#REF!</definedName>
    <definedName name="Energy_Trading_YR_2007">'[41]Aday IS DECo &amp; Other'!#REF!</definedName>
    <definedName name="Energy_Trading_YR_2008">'[41]Aday IS DECo &amp; Other'!#REF!</definedName>
    <definedName name="eng_design">'[30]Input Page'!$G$17</definedName>
    <definedName name="ENTITY">[85]Settings!$F$17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'[41]Aday IS DECo &amp; Other'!#REF!</definedName>
    <definedName name="ER_Eliminations_YR_2006">'[41]Aday IS DECo &amp; Other'!#REF!</definedName>
    <definedName name="ER_Eliminations_YR_2007">'[41]Aday IS DECo &amp; Other'!#REF!</definedName>
    <definedName name="ER_Eliminations_YR_2008">'[41]Aday IS DECo &amp; Other'!#REF!</definedName>
    <definedName name="ER_NON_REGULATED">#REF!</definedName>
    <definedName name="ER_Non_Regulated_Growth_YR_2005">'[41]Aday IS DECo &amp; Other'!#REF!</definedName>
    <definedName name="ER_Non_Regulated_Growth_YR_2006">'[41]Aday IS DECo &amp; Other'!#REF!</definedName>
    <definedName name="ER_Non_Regulated_Growth_YR_2007">'[41]Aday IS DECo &amp; Other'!#REF!</definedName>
    <definedName name="ER_Non_Regulated_Growth_YR_2008">'[41]Aday IS DECo &amp; Other'!#REF!</definedName>
    <definedName name="ER_Non_Regulated_Support">#REF!</definedName>
    <definedName name="ER_Non_Regulated_Support_YR_2005">'[41]Aday IS DECo &amp; Other'!#REF!</definedName>
    <definedName name="ER_Non_Regulated_Support_YR_2006">'[41]Aday IS DECo &amp; Other'!#REF!</definedName>
    <definedName name="ER_Non_Regulated_Support_YR_2007">'[41]Aday IS DECo &amp; Other'!#REF!</definedName>
    <definedName name="ER_Non_Regulated_Support_YR_2008">'[41]Aday IS DECo &amp; Other'!#REF!</definedName>
    <definedName name="ER_Non_Regulated_YR_2005">'[41]Aday IS DECo &amp; Other'!#REF!</definedName>
    <definedName name="ER_Non_Regulated_YR_2006">'[41]Aday IS DECo &amp; Other'!#REF!</definedName>
    <definedName name="ER_Non_Regulated_YR_2007">'[41]Aday IS DECo &amp; Other'!#REF!</definedName>
    <definedName name="ER_Non_Regulated_YR_2008">'[41]Aday IS DECo &amp; Other'!#REF!</definedName>
    <definedName name="EROA">[74]Inputs!$B$3</definedName>
    <definedName name="ERROR">#REF!</definedName>
    <definedName name="erser" localSheetId="0">[90]nVision!#REF!</definedName>
    <definedName name="erser" localSheetId="1">[90]nVision!#REF!</definedName>
    <definedName name="erser" localSheetId="2">[90]nVision!#REF!</definedName>
    <definedName name="erser">#REF!</definedName>
    <definedName name="ESPYMT">#REF!</definedName>
    <definedName name="EssOptions">"1100000000130100_11-          00"</definedName>
    <definedName name="EST_2005">#REF!</definedName>
    <definedName name="ETR">#REF!</definedName>
    <definedName name="EV__LASTREFTIME__" localSheetId="0" hidden="1">39826.8319444444</definedName>
    <definedName name="EV__LASTREFTIME__" localSheetId="1" hidden="1">39826.8319444444</definedName>
    <definedName name="EV__LASTREFTIME__" localSheetId="2" hidden="1">39826.8319444444</definedName>
    <definedName name="EV__LASTREFTIME__">39773.6430324074</definedName>
    <definedName name="exclude_cap">'[44]Input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0" hidden="1">{#N/A,#N/A,FALSE,"Monthly SAIFI";#N/A,#N/A,FALSE,"Yearly SAIFI";#N/A,#N/A,FALSE,"Monthly CAIDI";#N/A,#N/A,FALSE,"Yearly CAIDI";#N/A,#N/A,FALSE,"Monthly SAIDI";#N/A,#N/A,FALSE,"Yearly SAIDI";#N/A,#N/A,FALSE,"Monthly MAIFI";#N/A,#N/A,FALSE,"Yearly MAIFI";#N/A,#N/A,FALSE,"Monthly Cust &gt;=4 Int"}</definedName>
    <definedName name="f" localSheetId="1" hidden="1">{#N/A,#N/A,FALSE,"Monthly SAIFI";#N/A,#N/A,FALSE,"Yearly SAIFI";#N/A,#N/A,FALSE,"Monthly CAIDI";#N/A,#N/A,FALSE,"Yearly CAIDI";#N/A,#N/A,FALSE,"Monthly SAIDI";#N/A,#N/A,FALSE,"Yearly SAIDI";#N/A,#N/A,FALSE,"Monthly MAIFI";#N/A,#N/A,FALSE,"Yearly MAIFI";#N/A,#N/A,FALSE,"Monthly Cust &gt;=4 Int"}</definedName>
    <definedName name="f" localSheetId="2" hidden="1">{#N/A,#N/A,FALSE,"Monthly SAIFI";#N/A,#N/A,FALSE,"Yearly SAIFI";#N/A,#N/A,FALSE,"Monthly CAIDI";#N/A,#N/A,FALSE,"Yearly CAIDI";#N/A,#N/A,FALSE,"Monthly SAIDI";#N/A,#N/A,FALSE,"Yearly SAIDI";#N/A,#N/A,FALSE,"Monthly MAIFI";#N/A,#N/A,FALSE,"Yearly MAIFI";#N/A,#N/A,FALSE,"Monthly Cust &gt;=4 Int"}</definedName>
    <definedName name="f" localSheetId="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ilities">1700</definedName>
    <definedName name="FACTOR_.75">'[6]Macro Tables'!$C$27</definedName>
    <definedName name="FACTOR_.80">'[6]Macro Tables'!$C$28</definedName>
    <definedName name="FACTOR_.85">'[6]Macro Tables'!$C$29</definedName>
    <definedName name="FACTOR_.90">'[6]Macro Tables'!$C$30</definedName>
    <definedName name="FACTOR_.95">'[6]Macro Tables'!$C$31</definedName>
    <definedName name="FACTOR_1">'[6]Macro Tables'!$C$32</definedName>
    <definedName name="FACTOR_1.05">'[6]Macro Tables'!$C$33</definedName>
    <definedName name="FACTOR_1.1">'[6]Macro Tables'!$C$34</definedName>
    <definedName name="FACTOR_1.15">'[6]Macro Tables'!$C$35</definedName>
    <definedName name="FACTOR_1.2">'[6]Macro Tables'!$C$36</definedName>
    <definedName name="FACTOR_1.25">'[6]Macro Tables'!$C$37</definedName>
    <definedName name="FACTOR_NAME">'[6]Macro Tables'!$C$22</definedName>
    <definedName name="FACTOR_TABLE">'[6]Macro Tables'!$B$27:$C$37</definedName>
    <definedName name="FACTOR_VALUE">'[6]Macro Tables'!$C$23</definedName>
    <definedName name="fafasfasf">#REF!</definedName>
    <definedName name="FAS109YTD">[25]December!#REF!</definedName>
    <definedName name="fasdfsadf">'[23]2005 CapEx (By VP By Dept) Budg'!$A$3:$P$431</definedName>
    <definedName name="fasfsafasf">#REF!</definedName>
    <definedName name="fasfsdf">#REF!</definedName>
    <definedName name="fasfsfsdfsf">'[23]2005 CapEx (By VP By Dept) Budg'!$A$3:$P$431</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fsdfsdfsdfsdfsd">'[23]2005 CapEx (By VP By Dept) Budg'!$A$3:$P$431</definedName>
    <definedName name="FDSDFSF" localSheetId="0" hidden="1">{#N/A,#N/A,FALSE,"Monthly SAIFI";#N/A,#N/A,FALSE,"Yearly SAIFI";#N/A,#N/A,FALSE,"Monthly CAIDI";#N/A,#N/A,FALSE,"Yearly CAIDI";#N/A,#N/A,FALSE,"Monthly SAIDI";#N/A,#N/A,FALSE,"Yearly SAIDI";#N/A,#N/A,FALSE,"Monthly MAIFI";#N/A,#N/A,FALSE,"Yearly MAIFI";#N/A,#N/A,FALSE,"Monthly Cust &gt;=4 Int"}</definedName>
    <definedName name="FDSDFSF" localSheetId="1" hidden="1">{#N/A,#N/A,FALSE,"Monthly SAIFI";#N/A,#N/A,FALSE,"Yearly SAIFI";#N/A,#N/A,FALSE,"Monthly CAIDI";#N/A,#N/A,FALSE,"Yearly CAIDI";#N/A,#N/A,FALSE,"Monthly SAIDI";#N/A,#N/A,FALSE,"Yearly SAIDI";#N/A,#N/A,FALSE,"Monthly MAIFI";#N/A,#N/A,FALSE,"Yearly MAIFI";#N/A,#N/A,FALSE,"Monthly Cust &gt;=4 Int"}</definedName>
    <definedName name="FDSDFSF" localSheetId="2" hidden="1">{#N/A,#N/A,FALSE,"Monthly SAIFI";#N/A,#N/A,FALSE,"Yearly SAIFI";#N/A,#N/A,FALSE,"Monthly CAIDI";#N/A,#N/A,FALSE,"Yearly CAIDI";#N/A,#N/A,FALSE,"Monthly SAIDI";#N/A,#N/A,FALSE,"Yearly SAIDI";#N/A,#N/A,FALSE,"Monthly MAIFI";#N/A,#N/A,FALSE,"Yearly MAIFI";#N/A,#N/A,FALSE,"Monthly Cust &gt;=4 Int"}</definedName>
    <definedName name="FDSDFSF" localSheetId="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dsfafs">#REF!</definedName>
    <definedName name="FEB">#REF!</definedName>
    <definedName name="FEB00" localSheetId="0" hidden="1">{#N/A,#N/A,FALSE,"ARREC"}</definedName>
    <definedName name="FEB00" localSheetId="1" hidden="1">{#N/A,#N/A,FALSE,"ARREC"}</definedName>
    <definedName name="FEB00" localSheetId="2" hidden="1">{#N/A,#N/A,FALSE,"ARREC"}</definedName>
    <definedName name="FEB00" localSheetId="4" hidden="1">{#N/A,#N/A,FALSE,"ARREC"}</definedName>
    <definedName name="FEB00" hidden="1">{#N/A,#N/A,FALSE,"ARREC"}</definedName>
    <definedName name="FED">#REF!</definedName>
    <definedName name="fed_inc_tax">'[44]Input Page'!$E$13</definedName>
    <definedName name="FEDCUME">[18]DEPR96!#REF!</definedName>
    <definedName name="FEDCURR">[18]DEPR96!#REF!</definedName>
    <definedName name="FEDDEFERREDTAX">#REF!</definedName>
    <definedName name="Federal___Other_Inc_Tax_CPM">#REF!</definedName>
    <definedName name="FEDLIFE">[18]DEPR96!#REF!</definedName>
    <definedName name="FEDMETH">[18]DEPR96!#REF!</definedName>
    <definedName name="FEDNO">[18]DEPR96!#REF!</definedName>
    <definedName name="FEDRATE">[18]DEPR96!#REF!</definedName>
    <definedName name="FEDYR">[18]DEPR96!#REF!</definedName>
    <definedName name="FEDYRNO">[18]DEPR96!#REF!</definedName>
    <definedName name="ff" localSheetId="0" hidden="1">{#N/A,#N/A,FALSE,"Monthly SAIFI";#N/A,#N/A,FALSE,"Yearly SAIFI";#N/A,#N/A,FALSE,"Monthly CAIDI";#N/A,#N/A,FALSE,"Yearly CAIDI";#N/A,#N/A,FALSE,"Monthly SAIDI";#N/A,#N/A,FALSE,"Yearly SAIDI";#N/A,#N/A,FALSE,"Monthly MAIFI";#N/A,#N/A,FALSE,"Yearly MAIFI";#N/A,#N/A,FALSE,"Monthly Cust &gt;=4 Int"}</definedName>
    <definedName name="ff" localSheetId="1" hidden="1">{#N/A,#N/A,FALSE,"Monthly SAIFI";#N/A,#N/A,FALSE,"Yearly SAIFI";#N/A,#N/A,FALSE,"Monthly CAIDI";#N/A,#N/A,FALSE,"Yearly CAIDI";#N/A,#N/A,FALSE,"Monthly SAIDI";#N/A,#N/A,FALSE,"Yearly SAIDI";#N/A,#N/A,FALSE,"Monthly MAIFI";#N/A,#N/A,FALSE,"Yearly MAIFI";#N/A,#N/A,FALSE,"Monthly Cust &gt;=4 Int"}</definedName>
    <definedName name="ff" localSheetId="2" hidden="1">{#N/A,#N/A,FALSE,"Monthly SAIFI";#N/A,#N/A,FALSE,"Yearly SAIFI";#N/A,#N/A,FALSE,"Monthly CAIDI";#N/A,#N/A,FALSE,"Yearly CAIDI";#N/A,#N/A,FALSE,"Monthly SAIDI";#N/A,#N/A,FALSE,"Yearly SAIDI";#N/A,#N/A,FALSE,"Monthly MAIFI";#N/A,#N/A,FALSE,"Yearly MAIFI";#N/A,#N/A,FALSE,"Monthly Cust &gt;=4 Int"}</definedName>
    <definedName name="ff" localSheetId="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f" localSheetId="0" hidden="1">{#N/A,#N/A,FALSE,"Monthly SAIFI";#N/A,#N/A,FALSE,"Yearly SAIFI";#N/A,#N/A,FALSE,"Monthly CAIDI";#N/A,#N/A,FALSE,"Yearly CAIDI";#N/A,#N/A,FALSE,"Monthly SAIDI";#N/A,#N/A,FALSE,"Yearly SAIDI";#N/A,#N/A,FALSE,"Monthly MAIFI";#N/A,#N/A,FALSE,"Yearly MAIFI";#N/A,#N/A,FALSE,"Monthly Cust &gt;=4 Int"}</definedName>
    <definedName name="fff" localSheetId="1" hidden="1">{#N/A,#N/A,FALSE,"Monthly SAIFI";#N/A,#N/A,FALSE,"Yearly SAIFI";#N/A,#N/A,FALSE,"Monthly CAIDI";#N/A,#N/A,FALSE,"Yearly CAIDI";#N/A,#N/A,FALSE,"Monthly SAIDI";#N/A,#N/A,FALSE,"Yearly SAIDI";#N/A,#N/A,FALSE,"Monthly MAIFI";#N/A,#N/A,FALSE,"Yearly MAIFI";#N/A,#N/A,FALSE,"Monthly Cust &gt;=4 Int"}</definedName>
    <definedName name="fff" localSheetId="2" hidden="1">{#N/A,#N/A,FALSE,"Monthly SAIFI";#N/A,#N/A,FALSE,"Yearly SAIFI";#N/A,#N/A,FALSE,"Monthly CAIDI";#N/A,#N/A,FALSE,"Yearly CAIDI";#N/A,#N/A,FALSE,"Monthly SAIDI";#N/A,#N/A,FALSE,"Yearly SAIDI";#N/A,#N/A,FALSE,"Monthly MAIFI";#N/A,#N/A,FALSE,"Yearly MAIFI";#N/A,#N/A,FALSE,"Monthly Cust &gt;=4 Int"}</definedName>
    <definedName name="fff" localSheetId="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'[23]2005 CapEx (By VP By Dept) Budg'!$A$3:$P$431</definedName>
    <definedName name="fghjghjfgjf" localSheetId="0" hidden="1">{#N/A,#N/A,FALSE,"Monthly SAIFI";#N/A,#N/A,FALSE,"Yearly SAIFI";#N/A,#N/A,FALSE,"Monthly CAIDI";#N/A,#N/A,FALSE,"Yearly CAIDI";#N/A,#N/A,FALSE,"Monthly SAIDI";#N/A,#N/A,FALSE,"Yearly SAIDI";#N/A,#N/A,FALSE,"Monthly MAIFI";#N/A,#N/A,FALSE,"Yearly MAIFI";#N/A,#N/A,FALSE,"Monthly Cust &gt;=4 Int"}</definedName>
    <definedName name="fghjghjfgjf" localSheetId="1" hidden="1">{#N/A,#N/A,FALSE,"Monthly SAIFI";#N/A,#N/A,FALSE,"Yearly SAIFI";#N/A,#N/A,FALSE,"Monthly CAIDI";#N/A,#N/A,FALSE,"Yearly CAIDI";#N/A,#N/A,FALSE,"Monthly SAIDI";#N/A,#N/A,FALSE,"Yearly SAIDI";#N/A,#N/A,FALSE,"Monthly MAIFI";#N/A,#N/A,FALSE,"Yearly MAIFI";#N/A,#N/A,FALSE,"Monthly Cust &gt;=4 Int"}</definedName>
    <definedName name="fghjghjfgjf" localSheetId="2" hidden="1">{#N/A,#N/A,FALSE,"Monthly SAIFI";#N/A,#N/A,FALSE,"Yearly SAIFI";#N/A,#N/A,FALSE,"Monthly CAIDI";#N/A,#N/A,FALSE,"Yearly CAIDI";#N/A,#N/A,FALSE,"Monthly SAIDI";#N/A,#N/A,FALSE,"Yearly SAIDI";#N/A,#N/A,FALSE,"Monthly MAIFI";#N/A,#N/A,FALSE,"Yearly MAIFI";#N/A,#N/A,FALSE,"Monthly Cust &gt;=4 Int"}</definedName>
    <definedName name="fghjghjfgjf" localSheetId="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'[23]2005 CapEx (By VP By Dept) Budg'!$A$3:$P$431</definedName>
    <definedName name="fieldNo">[76]Input!#REF!</definedName>
    <definedName name="fieldProd">[76]Input!#REF!</definedName>
    <definedName name="fieldSalary">[76]Input!#REF!</definedName>
    <definedName name="FIN">#REF!</definedName>
    <definedName name="Finance3">'[37]all EED O&amp;M BO data'!$AF$2:$AF$5000</definedName>
    <definedName name="FinanceOther">'[37]all EED O&amp;M BO data'!$AC$2:$AC$5000</definedName>
    <definedName name="Financing_Sources__Uses__CPM">#REF!</definedName>
    <definedName name="FINAWOFF">#REF!</definedName>
    <definedName name="FIT">#REF!</definedName>
    <definedName name="fjriesmd">#REF!</definedName>
    <definedName name="fleet_cap">'[44]Input Page'!$E$7</definedName>
    <definedName name="fleet_total">'[44]Input Page'!$E$8</definedName>
    <definedName name="fnklsdfjklsgf">'[23]2005 CapEx (By VP By Dept) Budg'!$A$3:$P$431</definedName>
    <definedName name="For_the_Year_Ended__December_31" localSheetId="0">#REF!</definedName>
    <definedName name="For_the_Year_Ended__December_31" localSheetId="1">#REF!</definedName>
    <definedName name="For_the_Year_Ended__December_31" localSheetId="2">#REF!</definedName>
    <definedName name="For_the_Year_Ended__December_31">#REF!</definedName>
    <definedName name="Forecast">[42]Update!$B$5</definedName>
    <definedName name="FORM">#REF!</definedName>
    <definedName name="Format">#REF!</definedName>
    <definedName name="Forms">#REF!</definedName>
    <definedName name="Fossil_BGS">[48]Assumptions!$E$58</definedName>
    <definedName name="Fossil_Secur_Date">[27]Assumptions!$E$22</definedName>
    <definedName name="fp">#REF!</definedName>
    <definedName name="Free_Cash_Flow_CPM">#REF!</definedName>
    <definedName name="fsafsfsaf">#REF!</definedName>
    <definedName name="fsdafasf" localSheetId="0" hidden="1">{#N/A,#N/A,FALSE,"Monthly SAIFI";#N/A,#N/A,FALSE,"Yearly SAIFI";#N/A,#N/A,FALSE,"Monthly CAIDI";#N/A,#N/A,FALSE,"Yearly CAIDI";#N/A,#N/A,FALSE,"Monthly SAIDI";#N/A,#N/A,FALSE,"Yearly SAIDI";#N/A,#N/A,FALSE,"Monthly MAIFI";#N/A,#N/A,FALSE,"Yearly MAIFI";#N/A,#N/A,FALSE,"Monthly Cust &gt;=4 Int"}</definedName>
    <definedName name="fsdafasf" localSheetId="1" hidden="1">{#N/A,#N/A,FALSE,"Monthly SAIFI";#N/A,#N/A,FALSE,"Yearly SAIFI";#N/A,#N/A,FALSE,"Monthly CAIDI";#N/A,#N/A,FALSE,"Yearly CAIDI";#N/A,#N/A,FALSE,"Monthly SAIDI";#N/A,#N/A,FALSE,"Yearly SAIDI";#N/A,#N/A,FALSE,"Monthly MAIFI";#N/A,#N/A,FALSE,"Yearly MAIFI";#N/A,#N/A,FALSE,"Monthly Cust &gt;=4 Int"}</definedName>
    <definedName name="fsdafasf" localSheetId="2" hidden="1">{#N/A,#N/A,FALSE,"Monthly SAIFI";#N/A,#N/A,FALSE,"Yearly SAIFI";#N/A,#N/A,FALSE,"Monthly CAIDI";#N/A,#N/A,FALSE,"Yearly CAIDI";#N/A,#N/A,FALSE,"Monthly SAIDI";#N/A,#N/A,FALSE,"Yearly SAIDI";#N/A,#N/A,FALSE,"Monthly MAIFI";#N/A,#N/A,FALSE,"Yearly MAIFI";#N/A,#N/A,FALSE,"Monthly Cust &gt;=4 Int"}</definedName>
    <definedName name="fsdafasf" localSheetId="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 localSheetId="0">[90]nVision!#REF!</definedName>
    <definedName name="fsdf" localSheetId="1">[90]nVision!#REF!</definedName>
    <definedName name="fsdf" localSheetId="2">[90]nVision!#REF!</definedName>
    <definedName name="fsdf">#REF!</definedName>
    <definedName name="fsdfaf" localSheetId="0">[90]nVision!#REF!</definedName>
    <definedName name="fsdfaf" localSheetId="1">[90]nVision!#REF!</definedName>
    <definedName name="fsdfaf" localSheetId="2">[90]nVision!#REF!</definedName>
    <definedName name="fsdfaf">#REF!</definedName>
    <definedName name="fsdfas">#REF!</definedName>
    <definedName name="fsdfsd">#REF!</definedName>
    <definedName name="fsdfsdfas">#REF!</definedName>
    <definedName name="fsdfsdfsfs">#REF!</definedName>
    <definedName name="fsdfsfs" localSheetId="0" hidden="1">{#N/A,#N/A,FALSE,"Monthly SAIFI";#N/A,#N/A,FALSE,"Yearly SAIFI";#N/A,#N/A,FALSE,"Monthly CAIDI";#N/A,#N/A,FALSE,"Yearly CAIDI";#N/A,#N/A,FALSE,"Monthly SAIDI";#N/A,#N/A,FALSE,"Yearly SAIDI";#N/A,#N/A,FALSE,"Monthly MAIFI";#N/A,#N/A,FALSE,"Yearly MAIFI";#N/A,#N/A,FALSE,"Monthly Cust &gt;=4 Int"}</definedName>
    <definedName name="fsdfsfs" localSheetId="1" hidden="1">{#N/A,#N/A,FALSE,"Monthly SAIFI";#N/A,#N/A,FALSE,"Yearly SAIFI";#N/A,#N/A,FALSE,"Monthly CAIDI";#N/A,#N/A,FALSE,"Yearly CAIDI";#N/A,#N/A,FALSE,"Monthly SAIDI";#N/A,#N/A,FALSE,"Yearly SAIDI";#N/A,#N/A,FALSE,"Monthly MAIFI";#N/A,#N/A,FALSE,"Yearly MAIFI";#N/A,#N/A,FALSE,"Monthly Cust &gt;=4 Int"}</definedName>
    <definedName name="fsdfsfs" localSheetId="2" hidden="1">{#N/A,#N/A,FALSE,"Monthly SAIFI";#N/A,#N/A,FALSE,"Yearly SAIFI";#N/A,#N/A,FALSE,"Monthly CAIDI";#N/A,#N/A,FALSE,"Yearly CAIDI";#N/A,#N/A,FALSE,"Monthly SAIDI";#N/A,#N/A,FALSE,"Yearly SAIDI";#N/A,#N/A,FALSE,"Monthly MAIFI";#N/A,#N/A,FALSE,"Yearly MAIFI";#N/A,#N/A,FALSE,"Monthly Cust &gt;=4 Int"}</definedName>
    <definedName name="fsdfsfs" localSheetId="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0" hidden="1">{#N/A,#N/A,FALSE,"Monthly SAIFI";#N/A,#N/A,FALSE,"Yearly SAIFI";#N/A,#N/A,FALSE,"Monthly CAIDI";#N/A,#N/A,FALSE,"Yearly CAIDI";#N/A,#N/A,FALSE,"Monthly SAIDI";#N/A,#N/A,FALSE,"Yearly SAIDI";#N/A,#N/A,FALSE,"Monthly MAIFI";#N/A,#N/A,FALSE,"Yearly MAIFI";#N/A,#N/A,FALSE,"Monthly Cust &gt;=4 Int"}</definedName>
    <definedName name="fsdfsfsdfasfa" localSheetId="1" hidden="1">{#N/A,#N/A,FALSE,"Monthly SAIFI";#N/A,#N/A,FALSE,"Yearly SAIFI";#N/A,#N/A,FALSE,"Monthly CAIDI";#N/A,#N/A,FALSE,"Yearly CAIDI";#N/A,#N/A,FALSE,"Monthly SAIDI";#N/A,#N/A,FALSE,"Yearly SAIDI";#N/A,#N/A,FALSE,"Monthly MAIFI";#N/A,#N/A,FALSE,"Yearly MAIFI";#N/A,#N/A,FALSE,"Monthly Cust &gt;=4 Int"}</definedName>
    <definedName name="fsdfsfsdfasfa" localSheetId="2" hidden="1">{#N/A,#N/A,FALSE,"Monthly SAIFI";#N/A,#N/A,FALSE,"Yearly SAIFI";#N/A,#N/A,FALSE,"Monthly CAIDI";#N/A,#N/A,FALSE,"Yearly CAIDI";#N/A,#N/A,FALSE,"Monthly SAIDI";#N/A,#N/A,FALSE,"Yearly SAIDI";#N/A,#N/A,FALSE,"Monthly MAIFI";#N/A,#N/A,FALSE,"Yearly MAIFI";#N/A,#N/A,FALSE,"Monthly Cust &gt;=4 Int"}</definedName>
    <definedName name="fsdfsfsdfasfa" localSheetId="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#REF!</definedName>
    <definedName name="fsdfwer" localSheetId="0">[40]nVision!#REF!</definedName>
    <definedName name="fsdfwer" localSheetId="1">[40]nVision!#REF!</definedName>
    <definedName name="fsdfwer" localSheetId="2">[40]nVision!#REF!</definedName>
    <definedName name="fsdfwer">#REF!</definedName>
    <definedName name="fsfsafkskfsf">#REF!</definedName>
    <definedName name="fsfsafs">#REF!</definedName>
    <definedName name="fsfsdfsafs">'[23]2005 CapEx (By VP By Dept) Budg'!$A$3:$P$431</definedName>
    <definedName name="fsfsfsafasf" localSheetId="0" hidden="1">{#N/A,#N/A,FALSE,"Monthly SAIFI";#N/A,#N/A,FALSE,"Yearly SAIFI";#N/A,#N/A,FALSE,"Monthly CAIDI";#N/A,#N/A,FALSE,"Yearly CAIDI";#N/A,#N/A,FALSE,"Monthly SAIDI";#N/A,#N/A,FALSE,"Yearly SAIDI";#N/A,#N/A,FALSE,"Monthly MAIFI";#N/A,#N/A,FALSE,"Yearly MAIFI";#N/A,#N/A,FALSE,"Monthly Cust &gt;=4 Int"}</definedName>
    <definedName name="fsfsfsafasf" localSheetId="1" hidden="1">{#N/A,#N/A,FALSE,"Monthly SAIFI";#N/A,#N/A,FALSE,"Yearly SAIFI";#N/A,#N/A,FALSE,"Monthly CAIDI";#N/A,#N/A,FALSE,"Yearly CAIDI";#N/A,#N/A,FALSE,"Monthly SAIDI";#N/A,#N/A,FALSE,"Yearly SAIDI";#N/A,#N/A,FALSE,"Monthly MAIFI";#N/A,#N/A,FALSE,"Yearly MAIFI";#N/A,#N/A,FALSE,"Monthly Cust &gt;=4 Int"}</definedName>
    <definedName name="fsfsfsafasf" localSheetId="2" hidden="1">{#N/A,#N/A,FALSE,"Monthly SAIFI";#N/A,#N/A,FALSE,"Yearly SAIFI";#N/A,#N/A,FALSE,"Monthly CAIDI";#N/A,#N/A,FALSE,"Yearly CAIDI";#N/A,#N/A,FALSE,"Monthly SAIDI";#N/A,#N/A,FALSE,"Yearly SAIDI";#N/A,#N/A,FALSE,"Monthly MAIFI";#N/A,#N/A,FALSE,"Yearly MAIFI";#N/A,#N/A,FALSE,"Monthly Cust &gt;=4 Int"}</definedName>
    <definedName name="fsfsfsafasf" localSheetId="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[6]Print!$I$20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0" hidden="1">{#N/A,#N/A,FALSE,"Monthly SAIFI";#N/A,#N/A,FALSE,"Yearly SAIFI";#N/A,#N/A,FALSE,"Monthly CAIDI";#N/A,#N/A,FALSE,"Yearly CAIDI";#N/A,#N/A,FALSE,"Monthly SAIDI";#N/A,#N/A,FALSE,"Yearly SAIDI";#N/A,#N/A,FALSE,"Monthly MAIFI";#N/A,#N/A,FALSE,"Yearly MAIFI";#N/A,#N/A,FALSE,"Monthly Cust &gt;=4 Int"}</definedName>
    <definedName name="fwrwerwerwerwer" localSheetId="1" hidden="1">{#N/A,#N/A,FALSE,"Monthly SAIFI";#N/A,#N/A,FALSE,"Yearly SAIFI";#N/A,#N/A,FALSE,"Monthly CAIDI";#N/A,#N/A,FALSE,"Yearly CAIDI";#N/A,#N/A,FALSE,"Monthly SAIDI";#N/A,#N/A,FALSE,"Yearly SAIDI";#N/A,#N/A,FALSE,"Monthly MAIFI";#N/A,#N/A,FALSE,"Yearly MAIFI";#N/A,#N/A,FALSE,"Monthly Cust &gt;=4 Int"}</definedName>
    <definedName name="fwrwerwerwerwer" localSheetId="2" hidden="1">{#N/A,#N/A,FALSE,"Monthly SAIFI";#N/A,#N/A,FALSE,"Yearly SAIFI";#N/A,#N/A,FALSE,"Monthly CAIDI";#N/A,#N/A,FALSE,"Yearly CAIDI";#N/A,#N/A,FALSE,"Monthly SAIDI";#N/A,#N/A,FALSE,"Yearly SAIDI";#N/A,#N/A,FALSE,"Monthly MAIFI";#N/A,#N/A,FALSE,"Yearly MAIFI";#N/A,#N/A,FALSE,"Monthly Cust &gt;=4 Int"}</definedName>
    <definedName name="fwrwerwerwerwer" localSheetId="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4D" localSheetId="0">[91]nVision!#REF!</definedName>
    <definedName name="FY4D" localSheetId="1">[91]nVision!#REF!</definedName>
    <definedName name="FY4D" localSheetId="2">[91]nVision!#REF!</definedName>
    <definedName name="FY4D">#REF!</definedName>
    <definedName name="FYR">'[34]Gas Ferc 2 2003'!$V$3</definedName>
    <definedName name="FYY">#REF!</definedName>
    <definedName name="FYYYY">#REF!</definedName>
    <definedName name="Gain__Loss_on_Sale_of_Joint_Ventures">#REF!</definedName>
    <definedName name="Gas">#REF!</definedName>
    <definedName name="Gas_CIS" localSheetId="0">#REF!</definedName>
    <definedName name="Gas_CIS" localSheetId="1">#REF!</definedName>
    <definedName name="Gas_CIS" localSheetId="2">#REF!</definedName>
    <definedName name="Gas_CIS">#REF!</definedName>
    <definedName name="Gas_Dist_Purch_Acct">#REF!</definedName>
    <definedName name="Gas_Dist_Purch_Acct_YR_2005">'[41]Aday IS EG Subs'!#REF!</definedName>
    <definedName name="Gas_Dist_Purch_Acct_YR_2006">'[41]Aday IS EG Subs'!#REF!</definedName>
    <definedName name="Gas_Dist_Purch_Acct_YR_2007">'[41]Aday IS EG Subs'!#REF!</definedName>
    <definedName name="Gas_Dist_Purch_Acct_YR_2008">'[41]Aday IS EG Subs'!#REF!</definedName>
    <definedName name="Gas_Marketing_Purch_Acct">#REF!</definedName>
    <definedName name="Gas_Marketing_Purch_Acct_YR_2005">'[41]Aday IS DECo &amp; Other'!#REF!</definedName>
    <definedName name="Gas_Marketing_Purch_Acct_YR_2006">'[41]Aday IS DECo &amp; Other'!#REF!</definedName>
    <definedName name="Gas_Marketing_Purch_Acct_YR_2007">'[41]Aday IS DECo &amp; Other'!#REF!</definedName>
    <definedName name="Gas_Marketing_Purch_Acct_YR_2008">'[41]Aday IS DECo &amp; Other'!#REF!</definedName>
    <definedName name="Gas_PAC" localSheetId="0">#REF!</definedName>
    <definedName name="Gas_PAC" localSheetId="1">#REF!</definedName>
    <definedName name="Gas_PAC" localSheetId="2">#REF!</definedName>
    <definedName name="Gas_PAC">#REF!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'[41]Aday IS EG Subs'!#REF!</definedName>
    <definedName name="Gas_Storage_YR_2006">'[41]Aday IS EG Subs'!#REF!</definedName>
    <definedName name="Gas_Storage_YR_2007">'[41]Aday IS EG Subs'!#REF!</definedName>
    <definedName name="Gas_Storage_YR_2008">'[41]Aday IS EG Subs'!#REF!</definedName>
    <definedName name="GASACT">'[4]Curr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fgdgdg">#REF!</definedName>
    <definedName name="gdfgsdfgsdfgsadf">'[23]2005 CapEx (By VP By Dept) Budg'!$A$3:$P$431</definedName>
    <definedName name="GENERAL_HELP">#REF!</definedName>
    <definedName name="General_Taxes">#REF!</definedName>
    <definedName name="General_Taxes_Payable">#REF!</definedName>
    <definedName name="Generation">#REF!</definedName>
    <definedName name="Generation_YR_2005">'[41]Aday IS DECo &amp; Other'!#REF!</definedName>
    <definedName name="Generation_YR_2006">'[41]Aday IS DECo &amp; Other'!#REF!</definedName>
    <definedName name="Generation_YR_2007">'[41]Aday IS DECo &amp; Other'!#REF!</definedName>
    <definedName name="Generation_YR_2008">'[41]Aday IS DECo &amp; Other'!#REF!</definedName>
    <definedName name="GenLedger">[92]PEPCO!$A$9:$H$774</definedName>
    <definedName name="gfdfxdf">'[23]2005 CapEx (By VP By Dept) Budg'!$A$3:$P$431</definedName>
    <definedName name="gfdsgsdgfsd">'[23]2005 CapEx (By VP By Dept) Budg'!$A$3:$P$431</definedName>
    <definedName name="gfhfhfdhg">#REF!</definedName>
    <definedName name="ghjgfj" localSheetId="0" hidden="1">{#N/A,#N/A,FALSE,"Monthly SAIFI";#N/A,#N/A,FALSE,"Yearly SAIFI";#N/A,#N/A,FALSE,"Monthly CAIDI";#N/A,#N/A,FALSE,"Yearly CAIDI";#N/A,#N/A,FALSE,"Monthly SAIDI";#N/A,#N/A,FALSE,"Yearly SAIDI";#N/A,#N/A,FALSE,"Monthly MAIFI";#N/A,#N/A,FALSE,"Yearly MAIFI";#N/A,#N/A,FALSE,"Monthly Cust &gt;=4 Int"}</definedName>
    <definedName name="ghjgfj" localSheetId="1" hidden="1">{#N/A,#N/A,FALSE,"Monthly SAIFI";#N/A,#N/A,FALSE,"Yearly SAIFI";#N/A,#N/A,FALSE,"Monthly CAIDI";#N/A,#N/A,FALSE,"Yearly CAIDI";#N/A,#N/A,FALSE,"Monthly SAIDI";#N/A,#N/A,FALSE,"Yearly SAIDI";#N/A,#N/A,FALSE,"Monthly MAIFI";#N/A,#N/A,FALSE,"Yearly MAIFI";#N/A,#N/A,FALSE,"Monthly Cust &gt;=4 Int"}</definedName>
    <definedName name="ghjgfj" localSheetId="2" hidden="1">{#N/A,#N/A,FALSE,"Monthly SAIFI";#N/A,#N/A,FALSE,"Yearly SAIFI";#N/A,#N/A,FALSE,"Monthly CAIDI";#N/A,#N/A,FALSE,"Yearly CAIDI";#N/A,#N/A,FALSE,"Monthly SAIDI";#N/A,#N/A,FALSE,"Yearly SAIDI";#N/A,#N/A,FALSE,"Monthly MAIFI";#N/A,#N/A,FALSE,"Yearly MAIFI";#N/A,#N/A,FALSE,"Monthly Cust &gt;=4 Int"}</definedName>
    <definedName name="ghjgfj" localSheetId="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0" hidden="1">{#N/A,#N/A,FALSE,"Monthly SAIFI";#N/A,#N/A,FALSE,"Yearly SAIFI";#N/A,#N/A,FALSE,"Monthly CAIDI";#N/A,#N/A,FALSE,"Yearly CAIDI";#N/A,#N/A,FALSE,"Monthly SAIDI";#N/A,#N/A,FALSE,"Yearly SAIDI";#N/A,#N/A,FALSE,"Monthly MAIFI";#N/A,#N/A,FALSE,"Yearly MAIFI";#N/A,#N/A,FALSE,"Monthly Cust &gt;=4 Int"}</definedName>
    <definedName name="ghjgfjfj" localSheetId="1" hidden="1">{#N/A,#N/A,FALSE,"Monthly SAIFI";#N/A,#N/A,FALSE,"Yearly SAIFI";#N/A,#N/A,FALSE,"Monthly CAIDI";#N/A,#N/A,FALSE,"Yearly CAIDI";#N/A,#N/A,FALSE,"Monthly SAIDI";#N/A,#N/A,FALSE,"Yearly SAIDI";#N/A,#N/A,FALSE,"Monthly MAIFI";#N/A,#N/A,FALSE,"Yearly MAIFI";#N/A,#N/A,FALSE,"Monthly Cust &gt;=4 Int"}</definedName>
    <definedName name="ghjgfjfj" localSheetId="2" hidden="1">{#N/A,#N/A,FALSE,"Monthly SAIFI";#N/A,#N/A,FALSE,"Yearly SAIFI";#N/A,#N/A,FALSE,"Monthly CAIDI";#N/A,#N/A,FALSE,"Yearly CAIDI";#N/A,#N/A,FALSE,"Monthly SAIDI";#N/A,#N/A,FALSE,"Yearly SAIDI";#N/A,#N/A,FALSE,"Monthly MAIFI";#N/A,#N/A,FALSE,"Yearly MAIFI";#N/A,#N/A,FALSE,"Monthly Cust &gt;=4 Int"}</definedName>
    <definedName name="ghjgfjfj" localSheetId="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0" hidden="1">{#N/A,#N/A,FALSE,"Monthly SAIFI";#N/A,#N/A,FALSE,"Yearly SAIFI";#N/A,#N/A,FALSE,"Monthly CAIDI";#N/A,#N/A,FALSE,"Yearly CAIDI";#N/A,#N/A,FALSE,"Monthly SAIDI";#N/A,#N/A,FALSE,"Yearly SAIDI";#N/A,#N/A,FALSE,"Monthly MAIFI";#N/A,#N/A,FALSE,"Yearly MAIFI";#N/A,#N/A,FALSE,"Monthly Cust &gt;=4 Int"}</definedName>
    <definedName name="ghjgfjg" localSheetId="1" hidden="1">{#N/A,#N/A,FALSE,"Monthly SAIFI";#N/A,#N/A,FALSE,"Yearly SAIFI";#N/A,#N/A,FALSE,"Monthly CAIDI";#N/A,#N/A,FALSE,"Yearly CAIDI";#N/A,#N/A,FALSE,"Monthly SAIDI";#N/A,#N/A,FALSE,"Yearly SAIDI";#N/A,#N/A,FALSE,"Monthly MAIFI";#N/A,#N/A,FALSE,"Yearly MAIFI";#N/A,#N/A,FALSE,"Monthly Cust &gt;=4 Int"}</definedName>
    <definedName name="ghjgfjg" localSheetId="2" hidden="1">{#N/A,#N/A,FALSE,"Monthly SAIFI";#N/A,#N/A,FALSE,"Yearly SAIFI";#N/A,#N/A,FALSE,"Monthly CAIDI";#N/A,#N/A,FALSE,"Yearly CAIDI";#N/A,#N/A,FALSE,"Monthly SAIDI";#N/A,#N/A,FALSE,"Yearly SAIDI";#N/A,#N/A,FALSE,"Monthly MAIFI";#N/A,#N/A,FALSE,"Yearly MAIFI";#N/A,#N/A,FALSE,"Monthly Cust &gt;=4 Int"}</definedName>
    <definedName name="ghjgfjg" localSheetId="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0" hidden="1">{#N/A,#N/A,FALSE,"Monthly SAIFI";#N/A,#N/A,FALSE,"Yearly SAIFI";#N/A,#N/A,FALSE,"Monthly CAIDI";#N/A,#N/A,FALSE,"Yearly CAIDI";#N/A,#N/A,FALSE,"Monthly SAIDI";#N/A,#N/A,FALSE,"Yearly SAIDI";#N/A,#N/A,FALSE,"Monthly MAIFI";#N/A,#N/A,FALSE,"Yearly MAIFI";#N/A,#N/A,FALSE,"Monthly Cust &gt;=4 Int"}</definedName>
    <definedName name="ghjgjgfjf" localSheetId="1" hidden="1">{#N/A,#N/A,FALSE,"Monthly SAIFI";#N/A,#N/A,FALSE,"Yearly SAIFI";#N/A,#N/A,FALSE,"Monthly CAIDI";#N/A,#N/A,FALSE,"Yearly CAIDI";#N/A,#N/A,FALSE,"Monthly SAIDI";#N/A,#N/A,FALSE,"Yearly SAIDI";#N/A,#N/A,FALSE,"Monthly MAIFI";#N/A,#N/A,FALSE,"Yearly MAIFI";#N/A,#N/A,FALSE,"Monthly Cust &gt;=4 Int"}</definedName>
    <definedName name="ghjgjgfjf" localSheetId="2" hidden="1">{#N/A,#N/A,FALSE,"Monthly SAIFI";#N/A,#N/A,FALSE,"Yearly SAIFI";#N/A,#N/A,FALSE,"Monthly CAIDI";#N/A,#N/A,FALSE,"Yearly CAIDI";#N/A,#N/A,FALSE,"Monthly SAIDI";#N/A,#N/A,FALSE,"Yearly SAIDI";#N/A,#N/A,FALSE,"Monthly MAIFI";#N/A,#N/A,FALSE,"Yearly MAIFI";#N/A,#N/A,FALSE,"Monthly Cust &gt;=4 Int"}</definedName>
    <definedName name="ghjgjgfjf" localSheetId="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ta" localSheetId="0" hidden="1">{#N/A,#N/A,FALSE,"O&amp;M by processes";#N/A,#N/A,FALSE,"Elec Act vs Bud";#N/A,#N/A,FALSE,"G&amp;A";#N/A,#N/A,FALSE,"BGS";#N/A,#N/A,FALSE,"Res Cost"}</definedName>
    <definedName name="gita" localSheetId="1" hidden="1">{#N/A,#N/A,FALSE,"O&amp;M by processes";#N/A,#N/A,FALSE,"Elec Act vs Bud";#N/A,#N/A,FALSE,"G&amp;A";#N/A,#N/A,FALSE,"BGS";#N/A,#N/A,FALSE,"Res Cost"}</definedName>
    <definedName name="gita" localSheetId="2" hidden="1">{#N/A,#N/A,FALSE,"O&amp;M by processes";#N/A,#N/A,FALSE,"Elec Act vs Bud";#N/A,#N/A,FALSE,"G&amp;A";#N/A,#N/A,FALSE,"BGS";#N/A,#N/A,FALSE,"Res Cost"}</definedName>
    <definedName name="gita" localSheetId="4"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0" hidden="1">{#N/A,#N/A,FALSE,"O&amp;M by processes";#N/A,#N/A,FALSE,"Elec Act vs Bud";#N/A,#N/A,FALSE,"G&amp;A";#N/A,#N/A,FALSE,"BGS";#N/A,#N/A,FALSE,"Res Cost"}</definedName>
    <definedName name="gitah" localSheetId="1" hidden="1">{#N/A,#N/A,FALSE,"O&amp;M by processes";#N/A,#N/A,FALSE,"Elec Act vs Bud";#N/A,#N/A,FALSE,"G&amp;A";#N/A,#N/A,FALSE,"BGS";#N/A,#N/A,FALSE,"Res Cost"}</definedName>
    <definedName name="gitah" localSheetId="2" hidden="1">{#N/A,#N/A,FALSE,"O&amp;M by processes";#N/A,#N/A,FALSE,"Elec Act vs Bud";#N/A,#N/A,FALSE,"G&amp;A";#N/A,#N/A,FALSE,"BGS";#N/A,#N/A,FALSE,"Res Cost"}</definedName>
    <definedName name="gitah" localSheetId="4"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[6]Gross_Rec!$A$8:$R$52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[6]Model!$I$50</definedName>
    <definedName name="grec8491">[6]Model!$J$50</definedName>
    <definedName name="grec8492">[6]Model!$K$50</definedName>
    <definedName name="grec8493">[6]Model!$L$50</definedName>
    <definedName name="grec8494">[6]Model!$M$50</definedName>
    <definedName name="grec8495">[6]Model!$N$50</definedName>
    <definedName name="grec8496">[6]Model!$O$50</definedName>
    <definedName name="grec8497">[6]Model!$P$50</definedName>
    <definedName name="grec8498">[6]Model!$Q$50</definedName>
    <definedName name="grec8499">#REF!</definedName>
    <definedName name="grec85100">#REF!</definedName>
    <definedName name="grec85101">#REF!</definedName>
    <definedName name="grec85102">#REF!</definedName>
    <definedName name="grec85103">#REF!</definedName>
    <definedName name="grec8590">[6]Model!$I$51</definedName>
    <definedName name="grec8591">[6]Model!$J$51</definedName>
    <definedName name="grec8592">[6]Model!$K$51</definedName>
    <definedName name="grec8593">[6]Model!$L$51</definedName>
    <definedName name="grec8594">[6]Model!$M$51</definedName>
    <definedName name="grec8595">[6]Model!$N$51</definedName>
    <definedName name="grec8596">[6]Model!$O$51</definedName>
    <definedName name="grec8597">[6]Model!$P$51</definedName>
    <definedName name="grec8598">[6]Model!$Q$51</definedName>
    <definedName name="grec8599">#REF!</definedName>
    <definedName name="grec86100">#REF!</definedName>
    <definedName name="grec86101">#REF!</definedName>
    <definedName name="grec86102">#REF!</definedName>
    <definedName name="grec86103">#REF!</definedName>
    <definedName name="grec8690">[6]Model!$I$52</definedName>
    <definedName name="grec8691">[6]Model!$J$52</definedName>
    <definedName name="grec8692">[6]Model!$K$52</definedName>
    <definedName name="grec8693">[6]Model!$L$52</definedName>
    <definedName name="grec8694">[6]Model!$M$52</definedName>
    <definedName name="grec8695">[6]Model!$N$52</definedName>
    <definedName name="grec8696">[6]Model!$O$52</definedName>
    <definedName name="grec8697">[6]Model!$P$52</definedName>
    <definedName name="grec8698">[6]Model!$Q$52</definedName>
    <definedName name="grec8699">#REF!</definedName>
    <definedName name="grec87100">#REF!</definedName>
    <definedName name="grec87101">#REF!</definedName>
    <definedName name="grec87102">#REF!</definedName>
    <definedName name="grec87103">#REF!</definedName>
    <definedName name="grec8790">[6]Model!$I$53</definedName>
    <definedName name="grec8791">[6]Model!$J$53</definedName>
    <definedName name="grec8792">[6]Model!$K$53</definedName>
    <definedName name="grec8793">[6]Model!$L$53</definedName>
    <definedName name="grec8794">[6]Model!$M$53</definedName>
    <definedName name="grec8795">[6]Model!$N$53</definedName>
    <definedName name="grec8796">[6]Model!$O$53</definedName>
    <definedName name="grec8797">[6]Model!$P$53</definedName>
    <definedName name="grec8798">[6]Model!$Q$53</definedName>
    <definedName name="grec8799">#REF!</definedName>
    <definedName name="grec88100">#REF!</definedName>
    <definedName name="grec88101">#REF!</definedName>
    <definedName name="grec88102">#REF!</definedName>
    <definedName name="grec88103">#REF!</definedName>
    <definedName name="grec8890">[6]Model!$I$54</definedName>
    <definedName name="grec8891">[6]Model!$J$54</definedName>
    <definedName name="grec8892">[6]Model!$K$54</definedName>
    <definedName name="grec8893">[6]Model!$L$54</definedName>
    <definedName name="grec8894">[6]Model!$M$54</definedName>
    <definedName name="grec8895">[6]Model!$N$54</definedName>
    <definedName name="grec8896">[6]Model!$O$54</definedName>
    <definedName name="grec8897">[6]Model!$P$54</definedName>
    <definedName name="grec8898">[6]Model!$Q$54</definedName>
    <definedName name="grec8899">#REF!</definedName>
    <definedName name="gross_rec_caution">[6]Gross_Rec!$A$51:$IV$52</definedName>
    <definedName name="GROSS_RECEIPTS">#REF!</definedName>
    <definedName name="Growth_Contingency_YR_2005">'[41]Aday IS DECo &amp; Other'!#REF!</definedName>
    <definedName name="Growth_Contingency_YR_2006">'[41]Aday IS DECo &amp; Other'!#REF!</definedName>
    <definedName name="Growth_Contingency_YR_2007">'[41]Aday IS DECo &amp; Other'!#REF!</definedName>
    <definedName name="Growth_Contingency_YR_2008">'[41]Aday IS DECo &amp; Other'!#REF!</definedName>
    <definedName name="GRS">[6]Gross_Rec!$B$2:$M$49</definedName>
    <definedName name="GRT">#REF!</definedName>
    <definedName name="grtm1">[6]Print!$I$32</definedName>
    <definedName name="grtm2">[6]Print!$G$32</definedName>
    <definedName name="grtm3">[6]Print!$E$32</definedName>
    <definedName name="grtm4">[6]Print!$C$32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0" hidden="1">{#N/A,#N/A,FALSE,"Monthly SAIFI";#N/A,#N/A,FALSE,"Yearly SAIFI";#N/A,#N/A,FALSE,"Monthly CAIDI";#N/A,#N/A,FALSE,"Yearly CAIDI";#N/A,#N/A,FALSE,"Monthly SAIDI";#N/A,#N/A,FALSE,"Yearly SAIDI";#N/A,#N/A,FALSE,"Monthly MAIFI";#N/A,#N/A,FALSE,"Yearly MAIFI";#N/A,#N/A,FALSE,"Monthly Cust &gt;=4 Int"}</definedName>
    <definedName name="h" localSheetId="1" hidden="1">{#N/A,#N/A,FALSE,"Monthly SAIFI";#N/A,#N/A,FALSE,"Yearly SAIFI";#N/A,#N/A,FALSE,"Monthly CAIDI";#N/A,#N/A,FALSE,"Yearly CAIDI";#N/A,#N/A,FALSE,"Monthly SAIDI";#N/A,#N/A,FALSE,"Yearly SAIDI";#N/A,#N/A,FALSE,"Monthly MAIFI";#N/A,#N/A,FALSE,"Yearly MAIFI";#N/A,#N/A,FALSE,"Monthly Cust &gt;=4 Int"}</definedName>
    <definedName name="h" localSheetId="2" hidden="1">{#N/A,#N/A,FALSE,"Monthly SAIFI";#N/A,#N/A,FALSE,"Yearly SAIFI";#N/A,#N/A,FALSE,"Monthly CAIDI";#N/A,#N/A,FALSE,"Yearly CAIDI";#N/A,#N/A,FALSE,"Monthly SAIDI";#N/A,#N/A,FALSE,"Yearly SAIDI";#N/A,#N/A,FALSE,"Monthly MAIFI";#N/A,#N/A,FALSE,"Yearly MAIFI";#N/A,#N/A,FALSE,"Monthly Cust &gt;=4 Int"}</definedName>
    <definedName name="h" localSheetId="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EAD1">#REF!</definedName>
    <definedName name="Headcount___DTE_Employees">#REF!</definedName>
    <definedName name="Header">#REF!</definedName>
    <definedName name="HELP_LOCATOR">#REF!</definedName>
    <definedName name="hh" localSheetId="0" hidden="1">{#N/A,#N/A,FALSE,"Monthly SAIFI";#N/A,#N/A,FALSE,"Yearly SAIFI";#N/A,#N/A,FALSE,"Monthly CAIDI";#N/A,#N/A,FALSE,"Yearly CAIDI";#N/A,#N/A,FALSE,"Monthly SAIDI";#N/A,#N/A,FALSE,"Yearly SAIDI";#N/A,#N/A,FALSE,"Monthly MAIFI";#N/A,#N/A,FALSE,"Yearly MAIFI";#N/A,#N/A,FALSE,"Monthly Cust &gt;=4 Int"}</definedName>
    <definedName name="hh" localSheetId="1" hidden="1">{#N/A,#N/A,FALSE,"Monthly SAIFI";#N/A,#N/A,FALSE,"Yearly SAIFI";#N/A,#N/A,FALSE,"Monthly CAIDI";#N/A,#N/A,FALSE,"Yearly CAIDI";#N/A,#N/A,FALSE,"Monthly SAIDI";#N/A,#N/A,FALSE,"Yearly SAIDI";#N/A,#N/A,FALSE,"Monthly MAIFI";#N/A,#N/A,FALSE,"Yearly MAIFI";#N/A,#N/A,FALSE,"Monthly Cust &gt;=4 Int"}</definedName>
    <definedName name="hh" localSheetId="2" hidden="1">{#N/A,#N/A,FALSE,"Monthly SAIFI";#N/A,#N/A,FALSE,"Yearly SAIFI";#N/A,#N/A,FALSE,"Monthly CAIDI";#N/A,#N/A,FALSE,"Yearly CAIDI";#N/A,#N/A,FALSE,"Monthly SAIDI";#N/A,#N/A,FALSE,"Yearly SAIDI";#N/A,#N/A,FALSE,"Monthly MAIFI";#N/A,#N/A,FALSE,"Yearly MAIFI";#N/A,#N/A,FALSE,"Monthly Cust &gt;=4 Int"}</definedName>
    <definedName name="hh" localSheetId="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hifgfcgfcg">#REF!</definedName>
    <definedName name="High_Level">'[93]Tony''s Categories'!$B$6:$B$11</definedName>
    <definedName name="historiccents">#REF!</definedName>
    <definedName name="hjfjghjgfjgj" localSheetId="0" hidden="1">{#N/A,#N/A,FALSE,"Monthly SAIFI";#N/A,#N/A,FALSE,"Yearly SAIFI";#N/A,#N/A,FALSE,"Monthly CAIDI";#N/A,#N/A,FALSE,"Yearly CAIDI";#N/A,#N/A,FALSE,"Monthly SAIDI";#N/A,#N/A,FALSE,"Yearly SAIDI";#N/A,#N/A,FALSE,"Monthly MAIFI";#N/A,#N/A,FALSE,"Yearly MAIFI";#N/A,#N/A,FALSE,"Monthly Cust &gt;=4 Int"}</definedName>
    <definedName name="hjfjghjgfjgj" localSheetId="1" hidden="1">{#N/A,#N/A,FALSE,"Monthly SAIFI";#N/A,#N/A,FALSE,"Yearly SAIFI";#N/A,#N/A,FALSE,"Monthly CAIDI";#N/A,#N/A,FALSE,"Yearly CAIDI";#N/A,#N/A,FALSE,"Monthly SAIDI";#N/A,#N/A,FALSE,"Yearly SAIDI";#N/A,#N/A,FALSE,"Monthly MAIFI";#N/A,#N/A,FALSE,"Yearly MAIFI";#N/A,#N/A,FALSE,"Monthly Cust &gt;=4 Int"}</definedName>
    <definedName name="hjfjghjgfjgj" localSheetId="2" hidden="1">{#N/A,#N/A,FALSE,"Monthly SAIFI";#N/A,#N/A,FALSE,"Yearly SAIFI";#N/A,#N/A,FALSE,"Monthly CAIDI";#N/A,#N/A,FALSE,"Yearly CAIDI";#N/A,#N/A,FALSE,"Monthly SAIDI";#N/A,#N/A,FALSE,"Yearly SAIDI";#N/A,#N/A,FALSE,"Monthly MAIFI";#N/A,#N/A,FALSE,"Yearly MAIFI";#N/A,#N/A,FALSE,"Monthly Cust &gt;=4 Int"}</definedName>
    <definedName name="hjfjghjgfjgj" localSheetId="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0" hidden="1">{#N/A,#N/A,FALSE,"Monthly SAIFI";#N/A,#N/A,FALSE,"Yearly SAIFI";#N/A,#N/A,FALSE,"Monthly CAIDI";#N/A,#N/A,FALSE,"Yearly CAIDI";#N/A,#N/A,FALSE,"Monthly SAIDI";#N/A,#N/A,FALSE,"Yearly SAIDI";#N/A,#N/A,FALSE,"Monthly MAIFI";#N/A,#N/A,FALSE,"Yearly MAIFI";#N/A,#N/A,FALSE,"Monthly Cust &gt;=4 Int"}</definedName>
    <definedName name="hjghjgf" localSheetId="1" hidden="1">{#N/A,#N/A,FALSE,"Monthly SAIFI";#N/A,#N/A,FALSE,"Yearly SAIFI";#N/A,#N/A,FALSE,"Monthly CAIDI";#N/A,#N/A,FALSE,"Yearly CAIDI";#N/A,#N/A,FALSE,"Monthly SAIDI";#N/A,#N/A,FALSE,"Yearly SAIDI";#N/A,#N/A,FALSE,"Monthly MAIFI";#N/A,#N/A,FALSE,"Yearly MAIFI";#N/A,#N/A,FALSE,"Monthly Cust &gt;=4 Int"}</definedName>
    <definedName name="hjghjgf" localSheetId="2" hidden="1">{#N/A,#N/A,FALSE,"Monthly SAIFI";#N/A,#N/A,FALSE,"Yearly SAIFI";#N/A,#N/A,FALSE,"Monthly CAIDI";#N/A,#N/A,FALSE,"Yearly CAIDI";#N/A,#N/A,FALSE,"Monthly SAIDI";#N/A,#N/A,FALSE,"Yearly SAIDI";#N/A,#N/A,FALSE,"Monthly MAIFI";#N/A,#N/A,FALSE,"Yearly MAIFI";#N/A,#N/A,FALSE,"Monthly Cust &gt;=4 Int"}</definedName>
    <definedName name="hjghjgf" localSheetId="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'[41]Aday IS DECo &amp; Other'!#REF!</definedName>
    <definedName name="HOLDING_CO___OTHER_TOTAL_YR_2006">'[41]Aday IS DECo &amp; Other'!#REF!</definedName>
    <definedName name="HOLDING_CO___OTHER_TOTAL_YR_2007">'[41]Aday IS DECo &amp; Other'!#REF!</definedName>
    <definedName name="HOLDING_CO___OTHER_TOTAL_YR_2008">'[41]Aday IS DECo &amp; Other'!#REF!</definedName>
    <definedName name="homeNo">[76]Input!#REF!</definedName>
    <definedName name="homeProd">[76]Input!#REF!</definedName>
    <definedName name="homeSalary">[76]Input!#REF!</definedName>
    <definedName name="HOURS">#REF!</definedName>
    <definedName name="howToChange">#REF!</definedName>
    <definedName name="howToCheck">#REF!</definedName>
    <definedName name="HTML_CodePage">1252</definedName>
    <definedName name="HTML_Control" localSheetId="4">{"'Metretek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 localSheetId="0">[91]nVision!#REF!</definedName>
    <definedName name="IDN" localSheetId="1">[91]nVision!#REF!</definedName>
    <definedName name="IDN" localSheetId="2">[91]nVision!#REF!</definedName>
    <definedName name="IDN" localSheetId="4">#REF!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[94]Inputs!#REF!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[95]criteria!$A$5:$B$6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'[41]Aday IS DECo &amp; Other'!#REF!</definedName>
    <definedName name="International_Trans._Co._YR_2006">'[41]Aday IS DECo &amp; Other'!#REF!</definedName>
    <definedName name="International_Trans._Co._YR_2007">'[41]Aday IS DECo &amp; Other'!#REF!</definedName>
    <definedName name="International_Trans._Co._YR_2008">'[41]Aday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[96]PL!$A:$IV</definedName>
    <definedName name="itec">[96]PL!$A$1:$A$65536</definedName>
    <definedName name="JAN">#REF!</definedName>
    <definedName name="JE">#REF!</definedName>
    <definedName name="JE33WP">#REF!</definedName>
    <definedName name="jeff" localSheetId="0" hidden="1">{#N/A,#N/A,FALSE,"Monthly SAIFI";#N/A,#N/A,FALSE,"Yearly SAIFI";#N/A,#N/A,FALSE,"Monthly CAIDI";#N/A,#N/A,FALSE,"Yearly CAIDI";#N/A,#N/A,FALSE,"Monthly SAIDI";#N/A,#N/A,FALSE,"Yearly SAIDI";#N/A,#N/A,FALSE,"Monthly MAIFI";#N/A,#N/A,FALSE,"Yearly MAIFI";#N/A,#N/A,FALSE,"Monthly Cust &gt;=4 Int"}</definedName>
    <definedName name="jeff" localSheetId="1" hidden="1">{#N/A,#N/A,FALSE,"Monthly SAIFI";#N/A,#N/A,FALSE,"Yearly SAIFI";#N/A,#N/A,FALSE,"Monthly CAIDI";#N/A,#N/A,FALSE,"Yearly CAIDI";#N/A,#N/A,FALSE,"Monthly SAIDI";#N/A,#N/A,FALSE,"Yearly SAIDI";#N/A,#N/A,FALSE,"Monthly MAIFI";#N/A,#N/A,FALSE,"Yearly MAIFI";#N/A,#N/A,FALSE,"Monthly Cust &gt;=4 Int"}</definedName>
    <definedName name="jeff" localSheetId="2" hidden="1">{#N/A,#N/A,FALSE,"Monthly SAIFI";#N/A,#N/A,FALSE,"Yearly SAIFI";#N/A,#N/A,FALSE,"Monthly CAIDI";#N/A,#N/A,FALSE,"Yearly CAIDI";#N/A,#N/A,FALSE,"Monthly SAIDI";#N/A,#N/A,FALSE,"Yearly SAIDI";#N/A,#N/A,FALSE,"Monthly MAIFI";#N/A,#N/A,FALSE,"Yearly MAIFI";#N/A,#N/A,FALSE,"Monthly Cust &gt;=4 Int"}</definedName>
    <definedName name="jeff" localSheetId="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0" hidden="1">{#N/A,#N/A,FALSE,"Monthly SAIFI";#N/A,#N/A,FALSE,"Yearly SAIFI";#N/A,#N/A,FALSE,"Monthly CAIDI";#N/A,#N/A,FALSE,"Yearly CAIDI";#N/A,#N/A,FALSE,"Monthly SAIDI";#N/A,#N/A,FALSE,"Yearly SAIDI";#N/A,#N/A,FALSE,"Monthly MAIFI";#N/A,#N/A,FALSE,"Yearly MAIFI";#N/A,#N/A,FALSE,"Monthly Cust &gt;=4 Int"}</definedName>
    <definedName name="jghjgjgfjgj" localSheetId="1" hidden="1">{#N/A,#N/A,FALSE,"Monthly SAIFI";#N/A,#N/A,FALSE,"Yearly SAIFI";#N/A,#N/A,FALSE,"Monthly CAIDI";#N/A,#N/A,FALSE,"Yearly CAIDI";#N/A,#N/A,FALSE,"Monthly SAIDI";#N/A,#N/A,FALSE,"Yearly SAIDI";#N/A,#N/A,FALSE,"Monthly MAIFI";#N/A,#N/A,FALSE,"Yearly MAIFI";#N/A,#N/A,FALSE,"Monthly Cust &gt;=4 Int"}</definedName>
    <definedName name="jghjgjgfjgj" localSheetId="2" hidden="1">{#N/A,#N/A,FALSE,"Monthly SAIFI";#N/A,#N/A,FALSE,"Yearly SAIFI";#N/A,#N/A,FALSE,"Monthly CAIDI";#N/A,#N/A,FALSE,"Yearly CAIDI";#N/A,#N/A,FALSE,"Monthly SAIDI";#N/A,#N/A,FALSE,"Yearly SAIDI";#N/A,#N/A,FALSE,"Monthly MAIFI";#N/A,#N/A,FALSE,"Yearly MAIFI";#N/A,#N/A,FALSE,"Monthly Cust &gt;=4 Int"}</definedName>
    <definedName name="jghjgjgfjgj" localSheetId="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'[23]2005 CapEx (By VP By Dept) Budg'!$A$3:$P$431</definedName>
    <definedName name="John" localSheetId="0" hidden="1">{#N/A,#N/A,FALSE,"Monthly SAIFI";#N/A,#N/A,FALSE,"Yearly SAIFI";#N/A,#N/A,FALSE,"Monthly CAIDI";#N/A,#N/A,FALSE,"Yearly CAIDI";#N/A,#N/A,FALSE,"Monthly SAIDI";#N/A,#N/A,FALSE,"Yearly SAIDI";#N/A,#N/A,FALSE,"Monthly MAIFI";#N/A,#N/A,FALSE,"Yearly MAIFI";#N/A,#N/A,FALSE,"Monthly Cust &gt;=4 Int"}</definedName>
    <definedName name="John" localSheetId="1" hidden="1">{#N/A,#N/A,FALSE,"Monthly SAIFI";#N/A,#N/A,FALSE,"Yearly SAIFI";#N/A,#N/A,FALSE,"Monthly CAIDI";#N/A,#N/A,FALSE,"Yearly CAIDI";#N/A,#N/A,FALSE,"Monthly SAIDI";#N/A,#N/A,FALSE,"Yearly SAIDI";#N/A,#N/A,FALSE,"Monthly MAIFI";#N/A,#N/A,FALSE,"Yearly MAIFI";#N/A,#N/A,FALSE,"Monthly Cust &gt;=4 Int"}</definedName>
    <definedName name="John" localSheetId="2" hidden="1">{#N/A,#N/A,FALSE,"Monthly SAIFI";#N/A,#N/A,FALSE,"Yearly SAIFI";#N/A,#N/A,FALSE,"Monthly CAIDI";#N/A,#N/A,FALSE,"Yearly CAIDI";#N/A,#N/A,FALSE,"Monthly SAIDI";#N/A,#N/A,FALSE,"Yearly SAIDI";#N/A,#N/A,FALSE,"Monthly MAIFI";#N/A,#N/A,FALSE,"Yearly MAIFI";#N/A,#N/A,FALSE,"Monthly Cust &gt;=4 Int"}</definedName>
    <definedName name="John" localSheetId="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UL" localSheetId="4">#REF!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0" hidden="1">{#N/A,#N/A,FALSE,"Monthly SAIFI";#N/A,#N/A,FALSE,"Yearly SAIFI";#N/A,#N/A,FALSE,"Monthly CAIDI";#N/A,#N/A,FALSE,"Yearly CAIDI";#N/A,#N/A,FALSE,"Monthly SAIDI";#N/A,#N/A,FALSE,"Yearly SAIDI";#N/A,#N/A,FALSE,"Monthly MAIFI";#N/A,#N/A,FALSE,"Yearly MAIFI";#N/A,#N/A,FALSE,"Monthly Cust &gt;=4 Int"}</definedName>
    <definedName name="k" localSheetId="1" hidden="1">{#N/A,#N/A,FALSE,"Monthly SAIFI";#N/A,#N/A,FALSE,"Yearly SAIFI";#N/A,#N/A,FALSE,"Monthly CAIDI";#N/A,#N/A,FALSE,"Yearly CAIDI";#N/A,#N/A,FALSE,"Monthly SAIDI";#N/A,#N/A,FALSE,"Yearly SAIDI";#N/A,#N/A,FALSE,"Monthly MAIFI";#N/A,#N/A,FALSE,"Yearly MAIFI";#N/A,#N/A,FALSE,"Monthly Cust &gt;=4 Int"}</definedName>
    <definedName name="k" localSheetId="2" hidden="1">{#N/A,#N/A,FALSE,"Monthly SAIFI";#N/A,#N/A,FALSE,"Yearly SAIFI";#N/A,#N/A,FALSE,"Monthly CAIDI";#N/A,#N/A,FALSE,"Yearly CAIDI";#N/A,#N/A,FALSE,"Monthly SAIDI";#N/A,#N/A,FALSE,"Yearly SAIDI";#N/A,#N/A,FALSE,"Monthly MAIFI";#N/A,#N/A,FALSE,"Yearly MAIFI";#N/A,#N/A,FALSE,"Monthly Cust &gt;=4 Int"}</definedName>
    <definedName name="k" localSheetId="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y_Concept">'[93]Tony''s Categories'!$D$6:$D$100</definedName>
    <definedName name="KeyCon_Close_Date">[48]Assumptions!$E$29</definedName>
    <definedName name="kk" localSheetId="0" hidden="1">{#N/A,#N/A,FALSE,"Monthly SAIFI";#N/A,#N/A,FALSE,"Yearly SAIFI";#N/A,#N/A,FALSE,"Monthly CAIDI";#N/A,#N/A,FALSE,"Yearly CAIDI";#N/A,#N/A,FALSE,"Monthly SAIDI";#N/A,#N/A,FALSE,"Yearly SAIDI";#N/A,#N/A,FALSE,"Monthly MAIFI";#N/A,#N/A,FALSE,"Yearly MAIFI";#N/A,#N/A,FALSE,"Monthly Cust &gt;=4 Int"}</definedName>
    <definedName name="kk" localSheetId="1" hidden="1">{#N/A,#N/A,FALSE,"Monthly SAIFI";#N/A,#N/A,FALSE,"Yearly SAIFI";#N/A,#N/A,FALSE,"Monthly CAIDI";#N/A,#N/A,FALSE,"Yearly CAIDI";#N/A,#N/A,FALSE,"Monthly SAIDI";#N/A,#N/A,FALSE,"Yearly SAIDI";#N/A,#N/A,FALSE,"Monthly MAIFI";#N/A,#N/A,FALSE,"Yearly MAIFI";#N/A,#N/A,FALSE,"Monthly Cust &gt;=4 Int"}</definedName>
    <definedName name="kk" localSheetId="2" hidden="1">{#N/A,#N/A,FALSE,"Monthly SAIFI";#N/A,#N/A,FALSE,"Yearly SAIFI";#N/A,#N/A,FALSE,"Monthly CAIDI";#N/A,#N/A,FALSE,"Yearly CAIDI";#N/A,#N/A,FALSE,"Monthly SAIDI";#N/A,#N/A,FALSE,"Yearly SAIDI";#N/A,#N/A,FALSE,"Monthly MAIFI";#N/A,#N/A,FALSE,"Yearly MAIFI";#N/A,#N/A,FALSE,"Monthly Cust &gt;=4 Int"}</definedName>
    <definedName name="kk" localSheetId="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0" hidden="1">{#N/A,#N/A,FALSE,"Monthly SAIFI";#N/A,#N/A,FALSE,"Yearly SAIFI";#N/A,#N/A,FALSE,"Monthly CAIDI";#N/A,#N/A,FALSE,"Yearly CAIDI";#N/A,#N/A,FALSE,"Monthly SAIDI";#N/A,#N/A,FALSE,"Yearly SAIDI";#N/A,#N/A,FALSE,"Monthly MAIFI";#N/A,#N/A,FALSE,"Yearly MAIFI";#N/A,#N/A,FALSE,"Monthly Cust &gt;=4 Int"}</definedName>
    <definedName name="kkk" localSheetId="1" hidden="1">{#N/A,#N/A,FALSE,"Monthly SAIFI";#N/A,#N/A,FALSE,"Yearly SAIFI";#N/A,#N/A,FALSE,"Monthly CAIDI";#N/A,#N/A,FALSE,"Yearly CAIDI";#N/A,#N/A,FALSE,"Monthly SAIDI";#N/A,#N/A,FALSE,"Yearly SAIDI";#N/A,#N/A,FALSE,"Monthly MAIFI";#N/A,#N/A,FALSE,"Yearly MAIFI";#N/A,#N/A,FALSE,"Monthly Cust &gt;=4 Int"}</definedName>
    <definedName name="kkk" localSheetId="2" hidden="1">{#N/A,#N/A,FALSE,"Monthly SAIFI";#N/A,#N/A,FALSE,"Yearly SAIFI";#N/A,#N/A,FALSE,"Monthly CAIDI";#N/A,#N/A,FALSE,"Yearly CAIDI";#N/A,#N/A,FALSE,"Monthly SAIDI";#N/A,#N/A,FALSE,"Yearly SAIDI";#N/A,#N/A,FALSE,"Monthly MAIFI";#N/A,#N/A,FALSE,"Yearly MAIFI";#N/A,#N/A,FALSE,"Monthly Cust &gt;=4 Int"}</definedName>
    <definedName name="kkk" localSheetId="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4">{"'Metretek HTML'!$A$7:$W$42"}</definedName>
    <definedName name="klio">{"'Metretek HTML'!$A$7:$W$42"}</definedName>
    <definedName name="l">[97]Lists!$A$2:$A$4</definedName>
    <definedName name="L4_A">[98]total!#REF!</definedName>
    <definedName name="L4_B">[98]total!#REF!</definedName>
    <definedName name="LAB" localSheetId="0">#REF!</definedName>
    <definedName name="LAB" localSheetId="1">#REF!</definedName>
    <definedName name="LAB" localSheetId="2">#REF!</definedName>
    <definedName name="LAB">#REF!</definedName>
    <definedName name="LabHour">#REF!</definedName>
    <definedName name="Labor">#REF!</definedName>
    <definedName name="Labor__excl._Cost_of_Sales_labor">#REF!</definedName>
    <definedName name="Labor_Total">#REF!</definedName>
    <definedName name="lastrow">'[6]QRE''s'!$A$95:$IV$95</definedName>
    <definedName name="LAYOUT">#REF!</definedName>
    <definedName name="LAYOUT_NAME">#REF!</definedName>
    <definedName name="LE_ytd">[26]Administrator!$K$62</definedName>
    <definedName name="Less_Accum_Depr__Depl___Amort">#REF!</definedName>
    <definedName name="Less_Accum_Depreciation___Amortization">#REF!</definedName>
    <definedName name="Less_Tax_Credits_Generated">#REF!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[18]DEPR96!#REF!</definedName>
    <definedName name="limcount" hidden="1">1</definedName>
    <definedName name="LIST">#REF!</definedName>
    <definedName name="LK" localSheetId="4">{"'Metretek HTML'!$A$7:$W$42"}</definedName>
    <definedName name="LK">{"'Metretek HTML'!$A$7:$W$42"}</definedName>
    <definedName name="LOAD">#REF!</definedName>
    <definedName name="LOAD_4">[98]total!#REF!</definedName>
    <definedName name="Loan_from_Affiliate">#REF!</definedName>
    <definedName name="lob">#REF!</definedName>
    <definedName name="lobcolumn">#REF!</definedName>
    <definedName name="loilpuioopy" localSheetId="0" hidden="1">{#N/A,#N/A,FALSE,"Monthly SAIFI";#N/A,#N/A,FALSE,"Yearly SAIFI";#N/A,#N/A,FALSE,"Monthly CAIDI";#N/A,#N/A,FALSE,"Yearly CAIDI";#N/A,#N/A,FALSE,"Monthly SAIDI";#N/A,#N/A,FALSE,"Yearly SAIDI";#N/A,#N/A,FALSE,"Monthly MAIFI";#N/A,#N/A,FALSE,"Yearly MAIFI";#N/A,#N/A,FALSE,"Monthly Cust &gt;=4 Int"}</definedName>
    <definedName name="loilpuioopy" localSheetId="1" hidden="1">{#N/A,#N/A,FALSE,"Monthly SAIFI";#N/A,#N/A,FALSE,"Yearly SAIFI";#N/A,#N/A,FALSE,"Monthly CAIDI";#N/A,#N/A,FALSE,"Yearly CAIDI";#N/A,#N/A,FALSE,"Monthly SAIDI";#N/A,#N/A,FALSE,"Yearly SAIDI";#N/A,#N/A,FALSE,"Monthly MAIFI";#N/A,#N/A,FALSE,"Yearly MAIFI";#N/A,#N/A,FALSE,"Monthly Cust &gt;=4 Int"}</definedName>
    <definedName name="loilpuioopy" localSheetId="2" hidden="1">{#N/A,#N/A,FALSE,"Monthly SAIFI";#N/A,#N/A,FALSE,"Yearly SAIFI";#N/A,#N/A,FALSE,"Monthly CAIDI";#N/A,#N/A,FALSE,"Yearly CAIDI";#N/A,#N/A,FALSE,"Monthly SAIDI";#N/A,#N/A,FALSE,"Yearly SAIDI";#N/A,#N/A,FALSE,"Monthly MAIFI";#N/A,#N/A,FALSE,"Yearly MAIFI";#N/A,#N/A,FALSE,"Monthly Cust &gt;=4 Int"}</definedName>
    <definedName name="loilpuioopy" localSheetId="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NGBUDESCR" localSheetId="0">#REF!</definedName>
    <definedName name="LONGBUDESCR" localSheetId="1">#REF!</definedName>
    <definedName name="LONGBUDESCR" localSheetId="2">#REF!</definedName>
    <definedName name="LONGBUDESCR">#REF!</definedName>
    <definedName name="LOOP_1">#REF!</definedName>
    <definedName name="LOOP_2">#REF!</definedName>
    <definedName name="LOOP_3">#REF!</definedName>
    <definedName name="Lower_Level">'[93]Tony''s Categories'!$C$6:$C$25</definedName>
    <definedName name="lsdfj" localSheetId="0" hidden="1">{#N/A,#N/A,FALSE,"Monthly SAIFI";#N/A,#N/A,FALSE,"Yearly SAIFI";#N/A,#N/A,FALSE,"Monthly CAIDI";#N/A,#N/A,FALSE,"Yearly CAIDI";#N/A,#N/A,FALSE,"Monthly SAIDI";#N/A,#N/A,FALSE,"Yearly SAIDI";#N/A,#N/A,FALSE,"Monthly MAIFI";#N/A,#N/A,FALSE,"Yearly MAIFI";#N/A,#N/A,FALSE,"Monthly Cust &gt;=4 Int"}</definedName>
    <definedName name="lsdfj" localSheetId="1" hidden="1">{#N/A,#N/A,FALSE,"Monthly SAIFI";#N/A,#N/A,FALSE,"Yearly SAIFI";#N/A,#N/A,FALSE,"Monthly CAIDI";#N/A,#N/A,FALSE,"Yearly CAIDI";#N/A,#N/A,FALSE,"Monthly SAIDI";#N/A,#N/A,FALSE,"Yearly SAIDI";#N/A,#N/A,FALSE,"Monthly MAIFI";#N/A,#N/A,FALSE,"Yearly MAIFI";#N/A,#N/A,FALSE,"Monthly Cust &gt;=4 Int"}</definedName>
    <definedName name="lsdfj" localSheetId="2" hidden="1">{#N/A,#N/A,FALSE,"Monthly SAIFI";#N/A,#N/A,FALSE,"Yearly SAIFI";#N/A,#N/A,FALSE,"Monthly CAIDI";#N/A,#N/A,FALSE,"Yearly CAIDI";#N/A,#N/A,FALSE,"Monthly SAIDI";#N/A,#N/A,FALSE,"Yearly SAIDI";#N/A,#N/A,FALSE,"Monthly MAIFI";#N/A,#N/A,FALSE,"Yearly MAIFI";#N/A,#N/A,FALSE,"Monthly Cust &gt;=4 Int"}</definedName>
    <definedName name="lsdfj" localSheetId="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0" hidden="1">{#N/A,#N/A,FALSE,"Monthly SAIFI";#N/A,#N/A,FALSE,"Yearly SAIFI";#N/A,#N/A,FALSE,"Monthly CAIDI";#N/A,#N/A,FALSE,"Yearly CAIDI";#N/A,#N/A,FALSE,"Monthly SAIDI";#N/A,#N/A,FALSE,"Yearly SAIDI";#N/A,#N/A,FALSE,"Monthly MAIFI";#N/A,#N/A,FALSE,"Yearly MAIFI";#N/A,#N/A,FALSE,"Monthly Cust &gt;=4 Int"}</definedName>
    <definedName name="lsdjf" localSheetId="1" hidden="1">{#N/A,#N/A,FALSE,"Monthly SAIFI";#N/A,#N/A,FALSE,"Yearly SAIFI";#N/A,#N/A,FALSE,"Monthly CAIDI";#N/A,#N/A,FALSE,"Yearly CAIDI";#N/A,#N/A,FALSE,"Monthly SAIDI";#N/A,#N/A,FALSE,"Yearly SAIDI";#N/A,#N/A,FALSE,"Monthly MAIFI";#N/A,#N/A,FALSE,"Yearly MAIFI";#N/A,#N/A,FALSE,"Monthly Cust &gt;=4 Int"}</definedName>
    <definedName name="lsdjf" localSheetId="2" hidden="1">{#N/A,#N/A,FALSE,"Monthly SAIFI";#N/A,#N/A,FALSE,"Yearly SAIFI";#N/A,#N/A,FALSE,"Monthly CAIDI";#N/A,#N/A,FALSE,"Yearly CAIDI";#N/A,#N/A,FALSE,"Monthly SAIDI";#N/A,#N/A,FALSE,"Yearly SAIDI";#N/A,#N/A,FALSE,"Monthly MAIFI";#N/A,#N/A,FALSE,"Yearly MAIFI";#N/A,#N/A,FALSE,"Monthly Cust &gt;=4 Int"}</definedName>
    <definedName name="lsdjf" localSheetId="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0" hidden="1">{#N/A,#N/A,FALSE,"Monthly SAIFI";#N/A,#N/A,FALSE,"Yearly SAIFI";#N/A,#N/A,FALSE,"Monthly CAIDI";#N/A,#N/A,FALSE,"Yearly CAIDI";#N/A,#N/A,FALSE,"Monthly SAIDI";#N/A,#N/A,FALSE,"Yearly SAIDI";#N/A,#N/A,FALSE,"Monthly MAIFI";#N/A,#N/A,FALSE,"Yearly MAIFI";#N/A,#N/A,FALSE,"Monthly Cust &gt;=4 Int"}</definedName>
    <definedName name="lsdjfl" localSheetId="1" hidden="1">{#N/A,#N/A,FALSE,"Monthly SAIFI";#N/A,#N/A,FALSE,"Yearly SAIFI";#N/A,#N/A,FALSE,"Monthly CAIDI";#N/A,#N/A,FALSE,"Yearly CAIDI";#N/A,#N/A,FALSE,"Monthly SAIDI";#N/A,#N/A,FALSE,"Yearly SAIDI";#N/A,#N/A,FALSE,"Monthly MAIFI";#N/A,#N/A,FALSE,"Yearly MAIFI";#N/A,#N/A,FALSE,"Monthly Cust &gt;=4 Int"}</definedName>
    <definedName name="lsdjfl" localSheetId="2" hidden="1">{#N/A,#N/A,FALSE,"Monthly SAIFI";#N/A,#N/A,FALSE,"Yearly SAIFI";#N/A,#N/A,FALSE,"Monthly CAIDI";#N/A,#N/A,FALSE,"Yearly CAIDI";#N/A,#N/A,FALSE,"Monthly SAIDI";#N/A,#N/A,FALSE,"Yearly SAIDI";#N/A,#N/A,FALSE,"Monthly MAIFI";#N/A,#N/A,FALSE,"Yearly MAIFI";#N/A,#N/A,FALSE,"Monthly Cust &gt;=4 Int"}</definedName>
    <definedName name="lsdjfl" localSheetId="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0" hidden="1">{#N/A,#N/A,FALSE,"Monthly SAIFI";#N/A,#N/A,FALSE,"Yearly SAIFI";#N/A,#N/A,FALSE,"Monthly CAIDI";#N/A,#N/A,FALSE,"Yearly CAIDI";#N/A,#N/A,FALSE,"Monthly SAIDI";#N/A,#N/A,FALSE,"Yearly SAIDI";#N/A,#N/A,FALSE,"Monthly MAIFI";#N/A,#N/A,FALSE,"Yearly MAIFI";#N/A,#N/A,FALSE,"Monthly Cust &gt;=4 Int"}</definedName>
    <definedName name="lsdjfls" localSheetId="1" hidden="1">{#N/A,#N/A,FALSE,"Monthly SAIFI";#N/A,#N/A,FALSE,"Yearly SAIFI";#N/A,#N/A,FALSE,"Monthly CAIDI";#N/A,#N/A,FALSE,"Yearly CAIDI";#N/A,#N/A,FALSE,"Monthly SAIDI";#N/A,#N/A,FALSE,"Yearly SAIDI";#N/A,#N/A,FALSE,"Monthly MAIFI";#N/A,#N/A,FALSE,"Yearly MAIFI";#N/A,#N/A,FALSE,"Monthly Cust &gt;=4 Int"}</definedName>
    <definedName name="lsdjfls" localSheetId="2" hidden="1">{#N/A,#N/A,FALSE,"Monthly SAIFI";#N/A,#N/A,FALSE,"Yearly SAIFI";#N/A,#N/A,FALSE,"Monthly CAIDI";#N/A,#N/A,FALSE,"Yearly CAIDI";#N/A,#N/A,FALSE,"Monthly SAIDI";#N/A,#N/A,FALSE,"Yearly SAIDI";#N/A,#N/A,FALSE,"Monthly MAIFI";#N/A,#N/A,FALSE,"Yearly MAIFI";#N/A,#N/A,FALSE,"Monthly Cust &gt;=4 Int"}</definedName>
    <definedName name="lsdjfls" localSheetId="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0" hidden="1">{#N/A,#N/A,FALSE,"Monthly SAIFI";#N/A,#N/A,FALSE,"Yearly SAIFI";#N/A,#N/A,FALSE,"Monthly CAIDI";#N/A,#N/A,FALSE,"Yearly CAIDI";#N/A,#N/A,FALSE,"Monthly SAIDI";#N/A,#N/A,FALSE,"Yearly SAIDI";#N/A,#N/A,FALSE,"Monthly MAIFI";#N/A,#N/A,FALSE,"Yearly MAIFI";#N/A,#N/A,FALSE,"Monthly Cust &gt;=4 Int"}</definedName>
    <definedName name="lsdjfsdl" localSheetId="1" hidden="1">{#N/A,#N/A,FALSE,"Monthly SAIFI";#N/A,#N/A,FALSE,"Yearly SAIFI";#N/A,#N/A,FALSE,"Monthly CAIDI";#N/A,#N/A,FALSE,"Yearly CAIDI";#N/A,#N/A,FALSE,"Monthly SAIDI";#N/A,#N/A,FALSE,"Yearly SAIDI";#N/A,#N/A,FALSE,"Monthly MAIFI";#N/A,#N/A,FALSE,"Yearly MAIFI";#N/A,#N/A,FALSE,"Monthly Cust &gt;=4 Int"}</definedName>
    <definedName name="lsdjfsdl" localSheetId="2" hidden="1">{#N/A,#N/A,FALSE,"Monthly SAIFI";#N/A,#N/A,FALSE,"Yearly SAIFI";#N/A,#N/A,FALSE,"Monthly CAIDI";#N/A,#N/A,FALSE,"Yearly CAIDI";#N/A,#N/A,FALSE,"Monthly SAIDI";#N/A,#N/A,FALSE,"Yearly SAIDI";#N/A,#N/A,FALSE,"Monthly MAIFI";#N/A,#N/A,FALSE,"Yearly MAIFI";#N/A,#N/A,FALSE,"Monthly Cust &gt;=4 Int"}</definedName>
    <definedName name="lsdjfsdl" localSheetId="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0" hidden="1">{#N/A,#N/A,FALSE,"Monthly SAIFI";#N/A,#N/A,FALSE,"Yearly SAIFI";#N/A,#N/A,FALSE,"Monthly CAIDI";#N/A,#N/A,FALSE,"Yearly CAIDI";#N/A,#N/A,FALSE,"Monthly SAIDI";#N/A,#N/A,FALSE,"Yearly SAIDI";#N/A,#N/A,FALSE,"Monthly MAIFI";#N/A,#N/A,FALSE,"Yearly MAIFI";#N/A,#N/A,FALSE,"Monthly Cust &gt;=4 Int"}</definedName>
    <definedName name="lsdjfsl" localSheetId="1" hidden="1">{#N/A,#N/A,FALSE,"Monthly SAIFI";#N/A,#N/A,FALSE,"Yearly SAIFI";#N/A,#N/A,FALSE,"Monthly CAIDI";#N/A,#N/A,FALSE,"Yearly CAIDI";#N/A,#N/A,FALSE,"Monthly SAIDI";#N/A,#N/A,FALSE,"Yearly SAIDI";#N/A,#N/A,FALSE,"Monthly MAIFI";#N/A,#N/A,FALSE,"Yearly MAIFI";#N/A,#N/A,FALSE,"Monthly Cust &gt;=4 Int"}</definedName>
    <definedName name="lsdjfsl" localSheetId="2" hidden="1">{#N/A,#N/A,FALSE,"Monthly SAIFI";#N/A,#N/A,FALSE,"Yearly SAIFI";#N/A,#N/A,FALSE,"Monthly CAIDI";#N/A,#N/A,FALSE,"Yearly CAIDI";#N/A,#N/A,FALSE,"Monthly SAIDI";#N/A,#N/A,FALSE,"Yearly SAIDI";#N/A,#N/A,FALSE,"Monthly MAIFI";#N/A,#N/A,FALSE,"Yearly MAIFI";#N/A,#N/A,FALSE,"Monthly Cust &gt;=4 Int"}</definedName>
    <definedName name="lsdjfsl" localSheetId="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0" hidden="1">{#N/A,#N/A,FALSE,"Monthly SAIFI";#N/A,#N/A,FALSE,"Yearly SAIFI";#N/A,#N/A,FALSE,"Monthly CAIDI";#N/A,#N/A,FALSE,"Yearly CAIDI";#N/A,#N/A,FALSE,"Monthly SAIDI";#N/A,#N/A,FALSE,"Yearly SAIDI";#N/A,#N/A,FALSE,"Monthly MAIFI";#N/A,#N/A,FALSE,"Yearly MAIFI";#N/A,#N/A,FALSE,"Monthly Cust &gt;=4 Int"}</definedName>
    <definedName name="lsjfls" localSheetId="1" hidden="1">{#N/A,#N/A,FALSE,"Monthly SAIFI";#N/A,#N/A,FALSE,"Yearly SAIFI";#N/A,#N/A,FALSE,"Monthly CAIDI";#N/A,#N/A,FALSE,"Yearly CAIDI";#N/A,#N/A,FALSE,"Monthly SAIDI";#N/A,#N/A,FALSE,"Yearly SAIDI";#N/A,#N/A,FALSE,"Monthly MAIFI";#N/A,#N/A,FALSE,"Yearly MAIFI";#N/A,#N/A,FALSE,"Monthly Cust &gt;=4 Int"}</definedName>
    <definedName name="lsjfls" localSheetId="2" hidden="1">{#N/A,#N/A,FALSE,"Monthly SAIFI";#N/A,#N/A,FALSE,"Yearly SAIFI";#N/A,#N/A,FALSE,"Monthly CAIDI";#N/A,#N/A,FALSE,"Yearly CAIDI";#N/A,#N/A,FALSE,"Monthly SAIDI";#N/A,#N/A,FALSE,"Yearly SAIDI";#N/A,#N/A,FALSE,"Monthly MAIFI";#N/A,#N/A,FALSE,"Yearly MAIFI";#N/A,#N/A,FALSE,"Monthly Cust &gt;=4 Int"}</definedName>
    <definedName name="lsjfls" localSheetId="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3">#REF!</definedName>
    <definedName name="Macro4">#REF!</definedName>
    <definedName name="Macro5">#REF!</definedName>
    <definedName name="MACROS" localSheetId="0">#REF!</definedName>
    <definedName name="MACROS" localSheetId="1">#REF!</definedName>
    <definedName name="MACROS" localSheetId="2">#REF!</definedName>
    <definedName name="MACROS">#REF!</definedName>
    <definedName name="MACRS">#REF!</definedName>
    <definedName name="Maintenance">0.15</definedName>
    <definedName name="Management_Task_Detail_not_Available">#REF!</definedName>
    <definedName name="Management_Task_YR_2005">'[41]Aday IS DECo &amp; Other'!#REF!</definedName>
    <definedName name="Management_Task_YR_2006">'[41]Aday IS DECo &amp; Other'!#REF!</definedName>
    <definedName name="Management_Task_YR_2007">'[41]Aday IS DECo &amp; Other'!#REF!</definedName>
    <definedName name="Management_Task_YR_2008">'[41]Aday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0" hidden="1">{#N/A,#N/A,FALSE,"EMPPAY"}</definedName>
    <definedName name="MAY" localSheetId="1" hidden="1">{#N/A,#N/A,FALSE,"EMPPAY"}</definedName>
    <definedName name="MAY" localSheetId="2" hidden="1">{#N/A,#N/A,FALSE,"EMPPAY"}</definedName>
    <definedName name="May">#REF!</definedName>
    <definedName name="MCGC_Elims">#REF!</definedName>
    <definedName name="MCGC_Elims_YR_2005">'[41]Aday IS EG Subs'!#REF!</definedName>
    <definedName name="MCGC_Elims_YR_2006">'[41]Aday IS EG Subs'!#REF!</definedName>
    <definedName name="MCGC_Elims_YR_2007">'[41]Aday IS EG Subs'!#REF!</definedName>
    <definedName name="MCGC_Elims_YR_2008">'[41]Aday IS EG Subs'!#REF!</definedName>
    <definedName name="MCGC_Subsidiaries">#REF!</definedName>
    <definedName name="MCGC_Subsidiaries_YR_2005">'[41]Aday IS EG Subs'!#REF!</definedName>
    <definedName name="MCGC_Subsidiaries_YR_2006">'[41]Aday IS EG Subs'!#REF!</definedName>
    <definedName name="MCGC_Subsidiaries_YR_2007">'[41]Aday IS EG Subs'!#REF!</definedName>
    <definedName name="MCGC_Subsidiaries_YR_2008">'[41]Aday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'[41]Aday IS EG Subs'!#REF!</definedName>
    <definedName name="MCH_Corp___Elims_YR_2006">'[41]Aday IS EG Subs'!#REF!</definedName>
    <definedName name="MCH_Corp___Elims_YR_2007">'[41]Aday IS EG Subs'!#REF!</definedName>
    <definedName name="MCH_Corp___Elims_YR_2008">'[41]Aday IS EG Subs'!#REF!</definedName>
    <definedName name="MENU">#REF!</definedName>
    <definedName name="METH">[18]DEPR96!#REF!</definedName>
    <definedName name="mgmfeparg">'[23]2005 CapEx (By VP By Dept) Budg'!$A$3:$P$431</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'[41]Aday IS EG Subs'!#REF!</definedName>
    <definedName name="Midstream_Purch_Acct_YR_2006">'[41]Aday IS EG Subs'!#REF!</definedName>
    <definedName name="Midstream_Purch_Acct_YR_2007">'[41]Aday IS EG Subs'!#REF!</definedName>
    <definedName name="Midstream_Purch_Acct_YR_2008">'[41]Aday IS EG Subs'!#REF!</definedName>
    <definedName name="MILESTONES_1">#REF!</definedName>
    <definedName name="MILESTONES_2">#REF!</definedName>
    <definedName name="Millennium_Pipeline">#REF!</definedName>
    <definedName name="Millennium_Pipeline_YR_2005">'[41]Aday IS EG Subs'!#REF!</definedName>
    <definedName name="Millennium_Pipeline_YR_2006">'[41]Aday IS EG Subs'!#REF!</definedName>
    <definedName name="Millennium_Pipeline_YR_2007">'[41]Aday IS EG Subs'!#REF!</definedName>
    <definedName name="Millennium_Pipeline_YR_2008">'[41]Aday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'[44]Input Page'!#REF!</definedName>
    <definedName name="mix_total">'[44]Input Page'!#REF!</definedName>
    <definedName name="MO">[18]DEPR96!#REF!</definedName>
    <definedName name="mode">#REF!</definedName>
    <definedName name="modelgrheader">[6]Model!$A$3</definedName>
    <definedName name="modelqreheader">[6]Model!$A$78</definedName>
    <definedName name="MonAct">'[37]all EED O&amp;M BO data'!$E$2:$E$5000</definedName>
    <definedName name="MonBudVar">'[37]all EED O&amp;M BO data'!$H$2:$H$5000</definedName>
    <definedName name="MonQtrVar">'[37]all EED O&amp;M BO data'!$I$2:$I$5000</definedName>
    <definedName name="month" localSheetId="4">[99]RPT80MAR!$A$1:$D$77</definedName>
    <definedName name="Month">[42]Update!$B$2</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ly_Inventory_Sue">#REF!</definedName>
    <definedName name="MonthlyCFBUD" localSheetId="0">'[100]DCF - Alcar Budget'!$D$2:$Q$91</definedName>
    <definedName name="MonthlyCFBUD" localSheetId="1">'[100]DCF - Alcar Budget'!$D$2:$Q$91</definedName>
    <definedName name="MonthlyCFBUD" localSheetId="2">'[100]DCF - Alcar Budget'!$D$2:$Q$91</definedName>
    <definedName name="MonthlyCFBUD">#REF!</definedName>
    <definedName name="MonthlyCFLE" localSheetId="0">'[100]DCF - Alcar LE'!$D$2:$Q$91</definedName>
    <definedName name="MonthlyCFLE" localSheetId="1">'[100]DCF - Alcar LE'!$D$2:$Q$91</definedName>
    <definedName name="MonthlyCFLE" localSheetId="2">'[100]DCF - Alcar LE'!$D$2:$Q$91</definedName>
    <definedName name="MonthlyCFLE">#REF!</definedName>
    <definedName name="Mortgage_Bonds__Notes___Other">#REF!</definedName>
    <definedName name="MTC_Amortization">'[48]JFJ-3 MTC Rate'!$A$32:$F$82</definedName>
    <definedName name="MTC_Type">#REF!</definedName>
    <definedName name="NavPane">#REF!</definedName>
    <definedName name="NDCA" localSheetId="0">[101]Ry!$D$41</definedName>
    <definedName name="NDCA" localSheetId="1">[101]Ry!$D$41</definedName>
    <definedName name="NDCA" localSheetId="2">[101]Ry!$D$41</definedName>
    <definedName name="NDCA">#REF!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4" hidden="1">{#N/A,#N/A,FALSE,"O&amp;M by processes";#N/A,#N/A,FALSE,"Elec Act vs Bud";#N/A,#N/A,FALSE,"G&amp;A";#N/A,#N/A,FALSE,"BGS";#N/A,#N/A,FALSE,"Res Cost"}</definedName>
    <definedName name="new" hidden="1">{#N/A,#N/A,FALSE,"O&amp;M by processes";#N/A,#N/A,FALSE,"Elec Act vs Bud";#N/A,#N/A,FALSE,"G&amp;A";#N/A,#N/A,FALSE,"BGS";#N/A,#N/A,FALSE,"Res Cost"}</definedName>
    <definedName name="new_98_IS" localSheetId="0">#REF!,#REF!,#REF!</definedName>
    <definedName name="new_98_IS" localSheetId="1">#REF!,#REF!,#REF!</definedName>
    <definedName name="new_98_IS" localSheetId="2">#REF!,#REF!,#REF!</definedName>
    <definedName name="new_98_IS">#REF!,#REF!,#REF!</definedName>
    <definedName name="New_99_IS">'[102]2nd qtr 2000'!$A$1:$I$58,'[102]2nd qtr 2000'!$K$1:$T$58,'[102]2nd qtr 2000'!$V$1:$AI$58</definedName>
    <definedName name="New_BS" localSheetId="0">#REF!,#REF!,#REF!</definedName>
    <definedName name="New_BS" localSheetId="1">#REF!,#REF!,#REF!</definedName>
    <definedName name="New_BS" localSheetId="2">#REF!,#REF!,#REF!</definedName>
    <definedName name="New_BS">#REF!,#REF!,#REF!</definedName>
    <definedName name="New_Investments___Plant_Retirements">#REF!</definedName>
    <definedName name="NEW_YEAR">#REF!</definedName>
    <definedName name="NewHire">8500</definedName>
    <definedName name="NEXT_STEP">[6]Comparison!$CK$14</definedName>
    <definedName name="Node">[103]Hierarchy!$B$2:$E$16455</definedName>
    <definedName name="non_cap_int">'[44]Input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THEAST" localSheetId="0">#REF!</definedName>
    <definedName name="NORTHEAST" localSheetId="1">#REF!</definedName>
    <definedName name="NORTHEAST" localSheetId="2">#REF!</definedName>
    <definedName name="NORTHEAST">#REF!</definedName>
    <definedName name="NORTHWEST" localSheetId="0">#REF!</definedName>
    <definedName name="NORTHWEST" localSheetId="1">#REF!</definedName>
    <definedName name="NORTHWEST" localSheetId="2">#REF!</definedName>
    <definedName name="NORTHWEST">#REF!</definedName>
    <definedName name="Note__Use_____signage_for_capital_inputs">#REF!</definedName>
    <definedName name="Notes_Receivable">#REF!</definedName>
    <definedName name="Notes_Receivable___Current">#REF!</definedName>
    <definedName name="Nov">#REF!</definedName>
    <definedName name="November09" localSheetId="0" hidden="1">{#N/A,#N/A,FALSE,"Monthly SAIFI";#N/A,#N/A,FALSE,"Yearly SAIFI";#N/A,#N/A,FALSE,"Monthly CAIDI";#N/A,#N/A,FALSE,"Yearly CAIDI";#N/A,#N/A,FALSE,"Monthly SAIDI";#N/A,#N/A,FALSE,"Yearly SAIDI";#N/A,#N/A,FALSE,"Monthly MAIFI";#N/A,#N/A,FALSE,"Yearly MAIFI";#N/A,#N/A,FALSE,"Monthly Cust &gt;=4 Int"}</definedName>
    <definedName name="November09" localSheetId="1" hidden="1">{#N/A,#N/A,FALSE,"Monthly SAIFI";#N/A,#N/A,FALSE,"Yearly SAIFI";#N/A,#N/A,FALSE,"Monthly CAIDI";#N/A,#N/A,FALSE,"Yearly CAIDI";#N/A,#N/A,FALSE,"Monthly SAIDI";#N/A,#N/A,FALSE,"Yearly SAIDI";#N/A,#N/A,FALSE,"Monthly MAIFI";#N/A,#N/A,FALSE,"Yearly MAIFI";#N/A,#N/A,FALSE,"Monthly Cust &gt;=4 Int"}</definedName>
    <definedName name="November09" localSheetId="2" hidden="1">{#N/A,#N/A,FALSE,"Monthly SAIFI";#N/A,#N/A,FALSE,"Yearly SAIFI";#N/A,#N/A,FALSE,"Monthly CAIDI";#N/A,#N/A,FALSE,"Yearly CAIDI";#N/A,#N/A,FALSE,"Monthly SAIDI";#N/A,#N/A,FALSE,"Yearly SAIDI";#N/A,#N/A,FALSE,"Monthly MAIFI";#N/A,#N/A,FALSE,"Yearly MAIFI";#N/A,#N/A,FALSE,"Monthly Cust &gt;=4 Int"}</definedName>
    <definedName name="November09" localSheetId="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uclear_Decommissioning">#REF!</definedName>
    <definedName name="Nuclear_Decommissioning_Trust_Funds">#REF!</definedName>
    <definedName name="Nuclear_Secur_Date">[27]Assumptions!$E$21</definedName>
    <definedName name="NUTIL">#REF!</definedName>
    <definedName name="NvsASD" localSheetId="0">"V2003-01-31"</definedName>
    <definedName name="NvsASD" localSheetId="1">"V2003-01-31"</definedName>
    <definedName name="NvsASD" localSheetId="2">"V2003-01-31"</definedName>
    <definedName name="NvsASD" localSheetId="4">"V2000-12-31"</definedName>
    <definedName name="NvsASD">"V2001-08-31"</definedName>
    <definedName name="NvsAutoDrillOk">"VN"</definedName>
    <definedName name="NvsElapsedTime" localSheetId="0">0.000885069443029352</definedName>
    <definedName name="NvsElapsedTime" localSheetId="1">0.000885069443029352</definedName>
    <definedName name="NvsElapsedTime" localSheetId="2">0.000885069443029352</definedName>
    <definedName name="NvsElapsedTime" localSheetId="4">0.0000140046249725856</definedName>
    <definedName name="NvsElapsedTime">0.0000724537021596916</definedName>
    <definedName name="NvsEndTime" localSheetId="0">37660.0906980324</definedName>
    <definedName name="NvsEndTime" localSheetId="1">37660.0906980324</definedName>
    <definedName name="NvsEndTime" localSheetId="2">37660.0906980324</definedName>
    <definedName name="NvsEndTime" localSheetId="4">37081.606168287</definedName>
    <definedName name="NvsEndTime">36817.4223792824</definedName>
    <definedName name="NvsInstLang">"VENG"</definedName>
    <definedName name="NvsInstSpec" localSheetId="0">"%,FBUSINESS_UNIT,TBU_ROLLUP,NPED,FDEPTID,TDEPT_ROLLUP,NCFO_VP_FINANCE"</definedName>
    <definedName name="NvsInstSpec" localSheetId="1">"%,FBUSINESS_UNIT,TBU_ROLLUP,NPED,FDEPTID,TDEPT_ROLLUP,NCFO_VP_FINANCE"</definedName>
    <definedName name="NvsInstSpec" localSheetId="2">"%,FBUSINESS_UNIT,TBU_ROLLUP,NPED,FDEPTID,TDEPT_ROLLUP,NCFO_VP_FINANCE"</definedName>
    <definedName name="NvsInstSpec" localSheetId="4">"%,LACT_LEDGER,SYTD,FBUSINESS_UNIT,TCONSOLID,NDECO_BUNDL,FACCOUNT,TACCT_SUMMARY,NAMRT_DF_DPR_DEF_RT_P"</definedName>
    <definedName name="NvsInstSpec">"%,LACTUALS,SBAL,R,FACCOUNT,V275900,FBUSINESS_UNIT,V10200"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0">"%,X,RZF..,CZF.."</definedName>
    <definedName name="NvsNplSpec" localSheetId="1">"%,X,RZF..,CZF.."</definedName>
    <definedName name="NvsNplSpec" localSheetId="2">"%,X,RZF..,CZF.."</definedName>
    <definedName name="NvsNplSpec">"%,XZF.ACCOUNT.PSDetail"</definedName>
    <definedName name="NvsPanelBusUnit">"V"</definedName>
    <definedName name="NvsPanelEffdt" localSheetId="0">"V1990-01-02"</definedName>
    <definedName name="NvsPanelEffdt" localSheetId="1">"V1990-01-02"</definedName>
    <definedName name="NvsPanelEffdt" localSheetId="2">"V1990-01-02"</definedName>
    <definedName name="NvsPanelEffdt" localSheetId="4">"V1992-12-10"</definedName>
    <definedName name="NvsPanelEffdt">"V1995-01-01"</definedName>
    <definedName name="NvsPanelSetid" localSheetId="0">"VPESHR"</definedName>
    <definedName name="NvsPanelSetid" localSheetId="1">"VPESHR"</definedName>
    <definedName name="NvsPanelSetid" localSheetId="2">"VPESHR"</definedName>
    <definedName name="NvsPanelSetid" localSheetId="4">"VNEWGN"</definedName>
    <definedName name="NvsPanelSetid">"VMFG"</definedName>
    <definedName name="NvsParentRef" localSheetId="4">[104]Sheet1!$H$75</definedName>
    <definedName name="NvsParentRef">[105]Sheet1!$E$266</definedName>
    <definedName name="NvsReqBU" localSheetId="4">"VDECO"</definedName>
    <definedName name="NvsReqBU">"V10200"</definedName>
    <definedName name="NvsReqBUOnly" localSheetId="4">"VY"</definedName>
    <definedName name="NvsReqBUOnly">"VN"</definedName>
    <definedName name="NvsTransLed">"VN"</definedName>
    <definedName name="NvsTreeASD" localSheetId="0">"V2003-01-31"</definedName>
    <definedName name="NvsTreeASD" localSheetId="1">"V2003-01-31"</definedName>
    <definedName name="NvsTreeASD" localSheetId="2">"V2003-01-31"</definedName>
    <definedName name="NvsTreeASD" localSheetId="4">"V1997-01-01"</definedName>
    <definedName name="NvsTreeASD">"V2001-08-31"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4">#REF!</definedName>
    <definedName name="Oct">#REF!</definedName>
    <definedName name="offsetcol" localSheetId="0">#REF!</definedName>
    <definedName name="offsetcol" localSheetId="1">#REF!</definedName>
    <definedName name="offsetcol" localSheetId="2">#REF!</definedName>
    <definedName name="offsetcol">#REF!</definedName>
    <definedName name="Oil___Gas_E_P">#REF!</definedName>
    <definedName name="Oil___Gas_E_P_YR_2005">'[41]Aday IS EG Subs'!#REF!</definedName>
    <definedName name="Oil___Gas_E_P_YR_2006">'[41]Aday IS EG Subs'!#REF!</definedName>
    <definedName name="Oil___Gas_E_P_YR_2007">'[41]Aday IS EG Subs'!#REF!</definedName>
    <definedName name="Oil___Gas_E_P_YR_2008">'[41]Aday IS EG Subs'!#REF!</definedName>
    <definedName name="ok">"46A77S0J3A6DMSOD9MQSK0ZYO"</definedName>
    <definedName name="OLDTOT">#REF!</definedName>
    <definedName name="OMA">'[64]ACT O M'!$D$7:$T$32</definedName>
    <definedName name="OMB">'[64]BUD O M'!$D$7:$O$32</definedName>
    <definedName name="one" localSheetId="0">#REF!,#REF!,#REF!</definedName>
    <definedName name="one" localSheetId="1">#REF!,#REF!,#REF!</definedName>
    <definedName name="one" localSheetId="2">#REF!,#REF!,#REF!</definedName>
    <definedName name="one" localSheetId="4">1</definedName>
    <definedName name="one">#REF!,#REF!,#REF!</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4">'[106]Income Statement'!#REF!</definedName>
    <definedName name="OPR">'[33]PECO Bal Sht'!#REF!</definedName>
    <definedName name="ORACLE_DEPRECIATION">'[107]Agriliance-allassets'!$A$1:$EG$15622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'[41]Aday IS DECo &amp; Other'!#REF!</definedName>
    <definedName name="Other_EG_Reg__excl_MichCon_Util__YR_2004">'[41]Aday IS DECo &amp; Other'!#REF!</definedName>
    <definedName name="Other_EG_Reg__excl_MichCon_Util__YR_2005">'[41]Aday IS DECo &amp; Other'!#REF!</definedName>
    <definedName name="Other_EG_Reg__excl_MichCon_Util__YR_2006">'[41]Aday IS DECo &amp; Other'!#REF!</definedName>
    <definedName name="Other_EG_Reg__excl_MichCon_Util__YR_2007">'[41]Aday IS DECo &amp; Other'!#REF!</definedName>
    <definedName name="Other_EG_Reg__excl_MichCon_Util__YR_2008">'[41]Aday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'[30]Input Page'!$G$10</definedName>
    <definedName name="other_mix_total">'[30]Input Page'!$G$11</definedName>
    <definedName name="Other_OID_CPM">#REF!</definedName>
    <definedName name="Other_Operating_Expenses">#REF!</definedName>
    <definedName name="OTHER_PLANT_RELATED_ACTIVITY">#REF!</definedName>
    <definedName name="OTHER_REPORTED_ITEMS">#REF!</definedName>
    <definedName name="Other_Revenue">'[108]2005F vs. 2004A'!$D$26</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[76]Input!$M$24</definedName>
    <definedName name="pctSWExp">[76]Input!$M$26</definedName>
    <definedName name="pctTraining">[76]Input!$M$25</definedName>
    <definedName name="pe">[6]Print!$A$2</definedName>
    <definedName name="peco1" localSheetId="0">[109]Calculations!$A$3:$P$382</definedName>
    <definedName name="peco1" localSheetId="1">[109]Calculations!$A$3:$P$382</definedName>
    <definedName name="peco1" localSheetId="2">[109]Calculations!$A$3:$P$382</definedName>
    <definedName name="peco1">'[23]2005 CapEx (By VP By Dept) Budg'!$A$3:$P$382</definedName>
    <definedName name="peco2" localSheetId="0">[109]Calculations!$A$3:$P$382</definedName>
    <definedName name="peco2" localSheetId="1">[109]Calculations!$A$3:$P$382</definedName>
    <definedName name="peco2" localSheetId="2">[109]Calculations!$A$3:$P$382</definedName>
    <definedName name="peco2">'[23]2005 CapEx (By VP By Dept) Budg'!$A$3:$P$382</definedName>
    <definedName name="pecobod45" localSheetId="0">[110]Calculations!$A$3:$P$383</definedName>
    <definedName name="pecobod45" localSheetId="1">[110]Calculations!$A$3:$P$383</definedName>
    <definedName name="pecobod45" localSheetId="2">[110]Calculations!$A$3:$P$383</definedName>
    <definedName name="pecobod45">'[23]2005 CapEx (By VP By Dept) Budg'!$A$3:$P$383</definedName>
    <definedName name="pecomfr3" localSheetId="0">[111]Calculations!$A$3:$P$382</definedName>
    <definedName name="pecomfr3" localSheetId="1">[111]Calculations!$A$3:$P$382</definedName>
    <definedName name="pecomfr3" localSheetId="2">[111]Calculations!$A$3:$P$382</definedName>
    <definedName name="pecomfr3">'[23]2005 CapEx (By VP By Dept) Budg'!$A$3:$P$382</definedName>
    <definedName name="PED">#REF!</definedName>
    <definedName name="PEOPLE">#REF!</definedName>
    <definedName name="PER" localSheetId="0">[91]nVision!#REF!</definedName>
    <definedName name="PER" localSheetId="1">[91]nVision!#REF!</definedName>
    <definedName name="PER" localSheetId="2">[91]nVision!#REF!</definedName>
    <definedName name="PER" localSheetId="4">#REF!</definedName>
    <definedName name="PER">#REF!</definedName>
    <definedName name="Permanent_Differences_CPM">#REF!</definedName>
    <definedName name="PG3A">#REF!</definedName>
    <definedName name="PGAUG">#REF!</definedName>
    <definedName name="PGCOUNT" localSheetId="0">[91]nVision!#REF!</definedName>
    <definedName name="PGCOUNT" localSheetId="1">[91]nVision!#REF!</definedName>
    <definedName name="PGCOUNT" localSheetId="2">[91]nVision!#REF!</definedName>
    <definedName name="PGCOUNT">'[33]PECO Bal Sht'!#REF!</definedName>
    <definedName name="pgprct">'[31]Percent Read YTD '!#REF!</definedName>
    <definedName name="PGPSA">#REF!</definedName>
    <definedName name="Phase">'[6]Macro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'[41]Aday IS EG Subs'!#REF!</definedName>
    <definedName name="Pipeline_Eliminations_YR_2006">'[41]Aday IS EG Subs'!#REF!</definedName>
    <definedName name="Pipeline_Eliminations_YR_2007">'[41]Aday IS EG Subs'!#REF!</definedName>
    <definedName name="Pipeline_Eliminations_YR_2008">'[41]Aday IS EG Subs'!#REF!</definedName>
    <definedName name="Pipeline_Parent">#REF!</definedName>
    <definedName name="Pipeline_Parent_YR_2005">'[41]Aday IS EG Subs'!#REF!</definedName>
    <definedName name="Pipeline_Parent_YR_2006">'[41]Aday IS EG Subs'!#REF!</definedName>
    <definedName name="Pipeline_Parent_YR_2007">'[41]Aday IS EG Subs'!#REF!</definedName>
    <definedName name="Pipeline_Parent_YR_2008">'[41]Aday IS EG Subs'!#REF!</definedName>
    <definedName name="pla">#REF!</definedName>
    <definedName name="PLACE_HOLD">#REF!</definedName>
    <definedName name="Plant___Equipment_Expenditures">#REF!</definedName>
    <definedName name="PLTDEC00">[112]PLTSTM!#REF!</definedName>
    <definedName name="PLTDECTK">[113]PLTSTM!#REF!</definedName>
    <definedName name="Portland_Pipeline">#REF!</definedName>
    <definedName name="Portland_Pipeline_YR_2005">'[41]Aday IS EG Subs'!#REF!</definedName>
    <definedName name="Portland_Pipeline_YR_2006">'[41]Aday IS EG Subs'!#REF!</definedName>
    <definedName name="Portland_Pipeline_YR_2007">'[41]Aday IS EG Subs'!#REF!</definedName>
    <definedName name="Portland_Pipeline_YR_2008">'[41]Aday IS EG Subs'!#REF!</definedName>
    <definedName name="post_fossil">[48]Assumptions!$E$59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 localSheetId="0">[108]Data!$AH$365:$AS$368</definedName>
    <definedName name="ppa" localSheetId="1">[108]Data!$AH$365:$AS$368</definedName>
    <definedName name="ppa" localSheetId="2">[108]Data!$AH$365:$AS$368</definedName>
    <definedName name="PPA">[27]Assumptions!$E$38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'[48]MTC Return'!$F$18</definedName>
    <definedName name="Pri">#REF!</definedName>
    <definedName name="PRINT">#REF!</definedName>
    <definedName name="Print.selection.print">#REF!</definedName>
    <definedName name="PRINT_1">#REF!</definedName>
    <definedName name="PRINT_2">#REF!</definedName>
    <definedName name="PRINT_3">#REF!</definedName>
    <definedName name="Print_98_IS" localSheetId="0">#REF!,#REF!,#REF!</definedName>
    <definedName name="Print_98_IS" localSheetId="1">#REF!,#REF!,#REF!</definedName>
    <definedName name="Print_98_IS" localSheetId="2">#REF!,#REF!,#REF!</definedName>
    <definedName name="Print_98_IS">#REF!,#REF!,#REF!</definedName>
    <definedName name="Print_99_IS">'[102]2nd qtr 2000'!$D$1:$I$58,'[102]2nd qtr 2000'!$N$1:$T$58,'[102]2nd qtr 2000'!$AA$1:$AH$57</definedName>
    <definedName name="_xlnm.Print_Area" localSheetId="5">'F.14 Attachment'!$A$1:$F$245</definedName>
    <definedName name="_xlnm.Print_Area" localSheetId="7">'F.14 FF1 Page'!$A$1:$M$79</definedName>
    <definedName name="_xlnm.Print_Area" localSheetId="10">'F.18 Summary'!$A$1:$J$26</definedName>
    <definedName name="_xlnm.Print_Area" localSheetId="4">F.4!$A$1:$Q$41</definedName>
    <definedName name="_xlnm.Print_Area">#REF!</definedName>
    <definedName name="Print_Area_1">#REF!</definedName>
    <definedName name="Print_Area_MI" localSheetId="9">#REF!</definedName>
    <definedName name="Print_Area_MI" localSheetId="0">#REF!</definedName>
    <definedName name="Print_Area_MI" localSheetId="1">#REF!</definedName>
    <definedName name="Print_Area_MI" localSheetId="2">#REF!</definedName>
    <definedName name="Print_Area_MI">#REF!</definedName>
    <definedName name="Print_Area1">#REF!</definedName>
    <definedName name="Print_Area2">#REF!</definedName>
    <definedName name="Print_BS" localSheetId="0">#REF!,#REF!,#REF!</definedName>
    <definedName name="Print_BS" localSheetId="1">#REF!,#REF!,#REF!</definedName>
    <definedName name="Print_BS" localSheetId="2">#REF!,#REF!,#REF!</definedName>
    <definedName name="Print_BS">#REF!,#REF!,#REF!</definedName>
    <definedName name="PRINT_BUDGET">#REF!</definedName>
    <definedName name="PRINT_SET_UP">#REF!</definedName>
    <definedName name="Print_TFI_use">'[114]TFI use'!$A$1:$P$40,'[114]TFI use'!$A$42:$P$65,'[114]TFI use'!$A$67:$R$84</definedName>
    <definedName name="_xlnm.Print_Titles" localSheetId="4">F.4!$2:$4</definedName>
    <definedName name="_xlnm.Print_Titles">#REF!,#REF!</definedName>
    <definedName name="Print_Titles_MI">'[115]DACTIVE$'!$A$1:$IV$4,'[115]DACTIVE$'!$A$1:$A$65536</definedName>
    <definedName name="PRINT2">#REF!</definedName>
    <definedName name="printarea">#REF!</definedName>
    <definedName name="PrintareaDec">'[116]kWh-Mcf'!$E$97,'[116]kWh-Mcf'!$A$81:$E$118,'[116]kWh-Mcf'!$AM$86:$AO$118</definedName>
    <definedName name="printyearfrom">#REF!</definedName>
    <definedName name="printyearto">#REF!</definedName>
    <definedName name="Prior" localSheetId="0">#REF!</definedName>
    <definedName name="Prior" localSheetId="1">#REF!</definedName>
    <definedName name="Prior" localSheetId="2">#REF!</definedName>
    <definedName name="PRIOR" localSheetId="4">[18]DEPR96!#REF!</definedName>
    <definedName name="Prior">#REF!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'[30]Input Page'!$G$30</definedName>
    <definedName name="PriorQTREnd" localSheetId="0">[78]SETUP!#REF!</definedName>
    <definedName name="PriorQTREnd" localSheetId="1">[78]SETUP!#REF!</definedName>
    <definedName name="PriorQTREnd" localSheetId="2">[78]SETUP!#REF!</definedName>
    <definedName name="PriorQTREnd">[51]SETUP!#REF!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'[41]Aday IS EG Subs'!#REF!</definedName>
    <definedName name="Processing_Plants_YR_2006">'[41]Aday IS EG Subs'!#REF!</definedName>
    <definedName name="Processing_Plants_YR_2007">'[41]Aday IS EG Subs'!#REF!</definedName>
    <definedName name="Processing_Plants_YR_2008">'[41]Aday IS EG Subs'!#REF!</definedName>
    <definedName name="PROD">[18]DEPR96!#REF!</definedName>
    <definedName name="prod_depr">'[44]Input Page'!$E$17</definedName>
    <definedName name="Prod_Num">'[106]Income Statement'!#REF!</definedName>
    <definedName name="profitPerCust">[76]Input!#REF!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[18]DEPR96!#REF!</definedName>
    <definedName name="PTXA">[18]DEPR96!#REF!</definedName>
    <definedName name="PTXC">[18]DEPR96!#REF!</definedName>
    <definedName name="PTXDATE">#REF!</definedName>
    <definedName name="PTXYRS">[18]DEPR96!#REF!</definedName>
    <definedName name="Purchase_Accounting_Reclass">#REF!</definedName>
    <definedName name="Purchase_Accounting_YR_2005">'[41]Aday IS DECo &amp; Other'!#REF!</definedName>
    <definedName name="Purchase_Accounting_YR_2006">'[41]Aday IS DECo &amp; Other'!#REF!</definedName>
    <definedName name="Purchase_Accounting_YR_2007">'[41]Aday IS DECo &amp; Other'!#REF!</definedName>
    <definedName name="Purchase_Accounting_YR_2008">'[41]Aday IS DECo &amp; Other'!#REF!</definedName>
    <definedName name="py_ytd" localSheetId="0">[26]Administrator!$K$62</definedName>
    <definedName name="py_ytd" localSheetId="1">[26]Administrator!$K$62</definedName>
    <definedName name="py_ytd" localSheetId="2">[26]Administrator!$K$62</definedName>
    <definedName name="PY_ytd">[28]Administrator!$I$60</definedName>
    <definedName name="pymonth" localSheetId="0">[78]SETUP!$C$26</definedName>
    <definedName name="pymonth" localSheetId="1">[78]SETUP!$C$26</definedName>
    <definedName name="pymonth" localSheetId="2">[78]SETUP!$C$26</definedName>
    <definedName name="pymonth">[51]SETUP!$C$26</definedName>
    <definedName name="QES">'[6]Gross_Rec:QRE''s'!$B$53:$N$112</definedName>
    <definedName name="QRE_HELP">#REF!</definedName>
    <definedName name="QRE_MARGINS">#REF!</definedName>
    <definedName name="QRE_SUMMARY">'[6]QRE''s'!$A$7:$R$102</definedName>
    <definedName name="qryNVPWR2002">#REF!</definedName>
    <definedName name="qrySPPCO2002">#REF!</definedName>
    <definedName name="qryTab7_5">#REF!</definedName>
    <definedName name="qsqe" localSheetId="0">[32]nVision!#REF!</definedName>
    <definedName name="qsqe" localSheetId="1">[32]nVision!#REF!</definedName>
    <definedName name="qsqe" localSheetId="2">[32]nVision!#REF!</definedName>
    <definedName name="qsqe">#REF!</definedName>
    <definedName name="QuarterEndDate" localSheetId="0">[78]SETUP!#REF!</definedName>
    <definedName name="QuarterEndDate" localSheetId="1">[78]SETUP!#REF!</definedName>
    <definedName name="QuarterEndDate" localSheetId="2">[78]SETUP!#REF!</definedName>
    <definedName name="QuarterEndDate">[51]SETUP!#REF!</definedName>
    <definedName name="Quarterly_Interest_Bearing_Debt__QUIDS">#REF!</definedName>
    <definedName name="Quarterly_Interest_Bearing_Debt__QUIDS__CPM">#REF!</definedName>
    <definedName name="query">'[117]Boston Edison'!$A$1:$M$3434</definedName>
    <definedName name="qw" localSheetId="4">{"'Metretek HTML'!$A$7:$W$42"}</definedName>
    <definedName name="qw">{"'Metretek HTML'!$A$7:$W$42"}</definedName>
    <definedName name="RANGE">#REF!</definedName>
    <definedName name="Range1">'[77]One Year Credit Facility'!$A$23:$D$34</definedName>
    <definedName name="Range10">#REF!</definedName>
    <definedName name="Range11">#REF!</definedName>
    <definedName name="Range12">#REF!</definedName>
    <definedName name="Range13">#REF!</definedName>
    <definedName name="Range14">#REF!</definedName>
    <definedName name="Range15">#REF!</definedName>
    <definedName name="Range16">#REF!</definedName>
    <definedName name="Range17">#REF!</definedName>
    <definedName name="Range18">#REF!</definedName>
    <definedName name="Range19">#REF!</definedName>
    <definedName name="Range2">#REF!</definedName>
    <definedName name="Range20">#REF!</definedName>
    <definedName name="Range21">#REF!</definedName>
    <definedName name="Range22">#REF!</definedName>
    <definedName name="Range23">#REF!</definedName>
    <definedName name="Range24">#REF!</definedName>
    <definedName name="Range25">#REF!</definedName>
    <definedName name="Range26">#REF!</definedName>
    <definedName name="Range27">#REF!</definedName>
    <definedName name="Range28">#REF!</definedName>
    <definedName name="Range29">#REF!</definedName>
    <definedName name="Range3">'[77]Three Year Credit Facility'!$A$22:$D$57</definedName>
    <definedName name="Range30">#REF!</definedName>
    <definedName name="Range31">#REF!</definedName>
    <definedName name="Range32">#REF!</definedName>
    <definedName name="Range33">#REF!</definedName>
    <definedName name="Range34">#REF!</definedName>
    <definedName name="Range35">#REF!</definedName>
    <definedName name="Range36">#REF!</definedName>
    <definedName name="Range37">#REF!</definedName>
    <definedName name="Range38">#REF!</definedName>
    <definedName name="Range39">#REF!</definedName>
    <definedName name="Range4">#REF!</definedName>
    <definedName name="Range40">#REF!</definedName>
    <definedName name="Range41">#REF!</definedName>
    <definedName name="Range5">#REF!</definedName>
    <definedName name="Range6">#REF!</definedName>
    <definedName name="Range7">#REF!</definedName>
    <definedName name="Range8">#REF!</definedName>
    <definedName name="Range9">#REF!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[6]Model!$I$175</definedName>
    <definedName name="rate91">[6]Model!$J$175</definedName>
    <definedName name="rate92">[6]Model!$K$175</definedName>
    <definedName name="rate93">[6]Model!$L$175</definedName>
    <definedName name="rate94">[6]Model!$M$175</definedName>
    <definedName name="rate95">[6]Model!$N$175</definedName>
    <definedName name="rate96">[6]Model!$O$175</definedName>
    <definedName name="rate97">[6]Model!$P$175</definedName>
    <definedName name="rate98">[6]Model!$Q$175</definedName>
    <definedName name="rate99">#REF!</definedName>
    <definedName name="RawData">#REF!</definedName>
    <definedName name="RBU">'[33]PECO Bal Sht'!#REF!</definedName>
    <definedName name="reawreqw" localSheetId="0" hidden="1">{#N/A,#N/A,FALSE,"Monthly SAIFI";#N/A,#N/A,FALSE,"Yearly SAIFI";#N/A,#N/A,FALSE,"Monthly CAIDI";#N/A,#N/A,FALSE,"Yearly CAIDI";#N/A,#N/A,FALSE,"Monthly SAIDI";#N/A,#N/A,FALSE,"Yearly SAIDI";#N/A,#N/A,FALSE,"Monthly MAIFI";#N/A,#N/A,FALSE,"Yearly MAIFI";#N/A,#N/A,FALSE,"Monthly Cust &gt;=4 Int"}</definedName>
    <definedName name="reawreqw" localSheetId="1" hidden="1">{#N/A,#N/A,FALSE,"Monthly SAIFI";#N/A,#N/A,FALSE,"Yearly SAIFI";#N/A,#N/A,FALSE,"Monthly CAIDI";#N/A,#N/A,FALSE,"Yearly CAIDI";#N/A,#N/A,FALSE,"Monthly SAIDI";#N/A,#N/A,FALSE,"Yearly SAIDI";#N/A,#N/A,FALSE,"Monthly MAIFI";#N/A,#N/A,FALSE,"Yearly MAIFI";#N/A,#N/A,FALSE,"Monthly Cust &gt;=4 Int"}</definedName>
    <definedName name="reawreqw" localSheetId="2" hidden="1">{#N/A,#N/A,FALSE,"Monthly SAIFI";#N/A,#N/A,FALSE,"Yearly SAIFI";#N/A,#N/A,FALSE,"Monthly CAIDI";#N/A,#N/A,FALSE,"Yearly CAIDI";#N/A,#N/A,FALSE,"Monthly SAIDI";#N/A,#N/A,FALSE,"Yearly SAIDI";#N/A,#N/A,FALSE,"Monthly MAIFI";#N/A,#N/A,FALSE,"Yearly MAIFI";#N/A,#N/A,FALSE,"Monthly Cust &gt;=4 Int"}</definedName>
    <definedName name="reawreqw" localSheetId="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N">#REF!</definedName>
    <definedName name="RECONCILIATION">#REF!</definedName>
    <definedName name="_xlnm.Recorder" localSheetId="0">#REF!</definedName>
    <definedName name="_xlnm.Recorder" localSheetId="1">#REF!</definedName>
    <definedName name="_xlnm.Recorder" localSheetId="2">#REF!</definedName>
    <definedName name="_xlnm.Recorder">#REF!</definedName>
    <definedName name="reduced_credit">[6]Print!$I$22</definedName>
    <definedName name="reduced_credit_caption">[6]Print!$G$22</definedName>
    <definedName name="Refresh_Report" localSheetId="0">[66]!Refresh_Report</definedName>
    <definedName name="Refresh_Report" localSheetId="1">[66]!Refresh_Report</definedName>
    <definedName name="Refresh_Report" localSheetId="2">[66]!Refresh_Report</definedName>
    <definedName name="Refresh_Report" localSheetId="4">[67]!Refresh_Report</definedName>
    <definedName name="Refresh_Report">[67]!Refresh_Report</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portingDate" localSheetId="0">[49]SETUP!$C$11</definedName>
    <definedName name="ReportingDate" localSheetId="1">[49]SETUP!$C$11</definedName>
    <definedName name="ReportingDate" localSheetId="2">[49]SETUP!$C$11</definedName>
    <definedName name="ReportingDate">[50]SETUP!$C$11</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'[118]Employee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evisedrscreport" localSheetId="0">#REF!</definedName>
    <definedName name="revisedrscreport" localSheetId="1">#REF!</definedName>
    <definedName name="revisedrscreport" localSheetId="2">#REF!</definedName>
    <definedName name="revisedrscreport">#REF!</definedName>
    <definedName name="RID" localSheetId="0">[91]nVision!#REF!</definedName>
    <definedName name="RID" localSheetId="1">[91]nVision!#REF!</definedName>
    <definedName name="RID" localSheetId="2">[91]nVision!#REF!</definedName>
    <definedName name="RID">#REF!</definedName>
    <definedName name="RLST">[18]DEPR96!#REF!</definedName>
    <definedName name="ROA">#REF!</definedName>
    <definedName name="RPT_B">#REF!</definedName>
    <definedName name="RPT_G">#REF!</definedName>
    <definedName name="RPTX">#REF!</definedName>
    <definedName name="rrrr" localSheetId="0" hidden="1">{#N/A,#N/A,FALSE,"O&amp;M by processes";#N/A,#N/A,FALSE,"Elec Act vs Bud";#N/A,#N/A,FALSE,"G&amp;A";#N/A,#N/A,FALSE,"BGS";#N/A,#N/A,FALSE,"Res Cost"}</definedName>
    <definedName name="rrrr" localSheetId="1" hidden="1">{#N/A,#N/A,FALSE,"O&amp;M by processes";#N/A,#N/A,FALSE,"Elec Act vs Bud";#N/A,#N/A,FALSE,"G&amp;A";#N/A,#N/A,FALSE,"BGS";#N/A,#N/A,FALSE,"Res Cost"}</definedName>
    <definedName name="rrrr" localSheetId="2" hidden="1">{#N/A,#N/A,FALSE,"O&amp;M by processes";#N/A,#N/A,FALSE,"Elec Act vs Bud";#N/A,#N/A,FALSE,"G&amp;A";#N/A,#N/A,FALSE,"BGS";#N/A,#N/A,FALSE,"Res Cost"}</definedName>
    <definedName name="rrrr" localSheetId="4" hidden="1">{#N/A,#N/A,FALSE,"O&amp;M by processes";#N/A,#N/A,FALSE,"Elec Act vs Bud";#N/A,#N/A,FALSE,"G&amp;A";#N/A,#N/A,FALSE,"BGS";#N/A,#N/A,FALSE,"Res Cost"}</definedName>
    <definedName name="rrrr" hidden="1">{#N/A,#N/A,FALSE,"O&amp;M by processes";#N/A,#N/A,FALSE,"Elec Act vs Bud";#N/A,#N/A,FALSE,"G&amp;A";#N/A,#N/A,FALSE,"BGS";#N/A,#N/A,FALSE,"Res Cost"}</definedName>
    <definedName name="RSHCust">'[119]Chart6-8 data'!#REF!</definedName>
    <definedName name="RSUM">#REF!</definedName>
    <definedName name="RTT">#REF!</definedName>
    <definedName name="RunDateTime">#REF!</definedName>
    <definedName name="rwrw" localSheetId="0">[40]nVision!#REF!</definedName>
    <definedName name="rwrw" localSheetId="1">[40]nVision!#REF!</definedName>
    <definedName name="rwrw" localSheetId="2">[40]nVision!#REF!</definedName>
    <definedName name="rwrw">#REF!</definedName>
    <definedName name="saaaagd">'[23]2005 CapEx (By VP By Dept) Budg'!$A$3:$P$431</definedName>
    <definedName name="saaanghvi21">'[23]2005 CapEx (By VP By Dept) Budg'!$A$3:$P$431</definedName>
    <definedName name="safasdfsad">'[23]2005 CapEx (By VP By Dept) Budg'!$A$3:$P$431</definedName>
    <definedName name="saff">'[23]2005 CapEx (By VP By Dept) Budg'!$A$3:$P$431</definedName>
    <definedName name="safsafs">#REF!</definedName>
    <definedName name="safsfsad" localSheetId="0">[90]nVision!#REF!</definedName>
    <definedName name="safsfsad" localSheetId="1">[90]nVision!#REF!</definedName>
    <definedName name="safsfsad" localSheetId="2">[90]nVision!#REF!</definedName>
    <definedName name="safsfsad">#REF!</definedName>
    <definedName name="safsgfsdf">'[23]2005 CapEx (By VP By Dept) Budg'!$A$3:$P$431</definedName>
    <definedName name="salkgasgs">'[23]2005 CapEx (By VP By Dept) Budg'!$A$3:$P$431</definedName>
    <definedName name="sanahgsg">'[23]2005 CapEx (By VP By Dept) Budg'!$A$3:$P$431</definedName>
    <definedName name="sangg">'[23]2005 CapEx (By VP By Dept) Budg'!$A$3:$P$431</definedName>
    <definedName name="sangh" localSheetId="0">[32]nVision!#REF!</definedName>
    <definedName name="sangh" localSheetId="1">[32]nVision!#REF!</definedName>
    <definedName name="sangh" localSheetId="2">[32]nVision!#REF!</definedName>
    <definedName name="sangh">#REF!</definedName>
    <definedName name="sanghiii">'[23]2005 CapEx (By VP By Dept) Budg'!$A$3:$P$431</definedName>
    <definedName name="sanghvi">'[23]2005 CapEx (By VP By Dept) Budg'!$A$3:$P$431</definedName>
    <definedName name="sanghvi215">#REF!</definedName>
    <definedName name="sanghvi231">'[23]2005 CapEx (By VP By Dept) Budg'!$A$3:$P$431</definedName>
    <definedName name="sanghvi232">#REF!</definedName>
    <definedName name="sanghvi2323">#REF!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asas">'[23]2005 CapEx (By VP By Dept) Budg'!$A$3:$P$431</definedName>
    <definedName name="saSAsa" localSheetId="0" hidden="1">{#N/A,#N/A,FALSE,"Monthly SAIFI";#N/A,#N/A,FALSE,"Yearly SAIFI";#N/A,#N/A,FALSE,"Monthly CAIDI";#N/A,#N/A,FALSE,"Yearly CAIDI";#N/A,#N/A,FALSE,"Monthly SAIDI";#N/A,#N/A,FALSE,"Yearly SAIDI";#N/A,#N/A,FALSE,"Monthly MAIFI";#N/A,#N/A,FALSE,"Yearly MAIFI";#N/A,#N/A,FALSE,"Monthly Cust &gt;=4 Int"}</definedName>
    <definedName name="saSAsa" localSheetId="1" hidden="1">{#N/A,#N/A,FALSE,"Monthly SAIFI";#N/A,#N/A,FALSE,"Yearly SAIFI";#N/A,#N/A,FALSE,"Monthly CAIDI";#N/A,#N/A,FALSE,"Yearly CAIDI";#N/A,#N/A,FALSE,"Monthly SAIDI";#N/A,#N/A,FALSE,"Yearly SAIDI";#N/A,#N/A,FALSE,"Monthly MAIFI";#N/A,#N/A,FALSE,"Yearly MAIFI";#N/A,#N/A,FALSE,"Monthly Cust &gt;=4 Int"}</definedName>
    <definedName name="saSAsa" localSheetId="2" hidden="1">{#N/A,#N/A,FALSE,"Monthly SAIFI";#N/A,#N/A,FALSE,"Yearly SAIFI";#N/A,#N/A,FALSE,"Monthly CAIDI";#N/A,#N/A,FALSE,"Yearly CAIDI";#N/A,#N/A,FALSE,"Monthly SAIDI";#N/A,#N/A,FALSE,"Yearly SAIDI";#N/A,#N/A,FALSE,"Monthly MAIFI";#N/A,#N/A,FALSE,"Yearly MAIFI";#N/A,#N/A,FALSE,"Monthly Cust &gt;=4 Int"}</definedName>
    <definedName name="saSAsa" localSheetId="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sg" localSheetId="0">[40]nVision!#REF!</definedName>
    <definedName name="sasg" localSheetId="1">[40]nVision!#REF!</definedName>
    <definedName name="sasg" localSheetId="2">[40]nVision!#REF!</definedName>
    <definedName name="sasg">#REF!</definedName>
    <definedName name="SBU_SHEET_HELP">#REF!</definedName>
    <definedName name="SCD">#REF!</definedName>
    <definedName name="Schedule_CC1">[6]Model!$A$1:$IV$75</definedName>
    <definedName name="Schedule_CC2">[6]Model!$A$76:$IV$151</definedName>
    <definedName name="Schedule_CC3">[6]Model!$A$152:$IV$207</definedName>
    <definedName name="SCHUYLKILL" localSheetId="0">#REF!</definedName>
    <definedName name="SCHUYLKILL" localSheetId="1">#REF!</definedName>
    <definedName name="SCHUYLKILL" localSheetId="2">#REF!</definedName>
    <definedName name="SCHUYLKILL">#REF!</definedName>
    <definedName name="SCN">#REF!</definedName>
    <definedName name="sdajsadf">'[23]2005 CapEx (By VP By Dept) Budg'!$A$3:$P$431</definedName>
    <definedName name="sdasda">#REF!</definedName>
    <definedName name="sdf" localSheetId="0" hidden="1">{#N/A,#N/A,FALSE,"Monthly SAIFI";#N/A,#N/A,FALSE,"Yearly SAIFI";#N/A,#N/A,FALSE,"Monthly CAIDI";#N/A,#N/A,FALSE,"Yearly CAIDI";#N/A,#N/A,FALSE,"Monthly SAIDI";#N/A,#N/A,FALSE,"Yearly SAIDI";#N/A,#N/A,FALSE,"Monthly MAIFI";#N/A,#N/A,FALSE,"Yearly MAIFI";#N/A,#N/A,FALSE,"Monthly Cust &gt;=4 Int"}</definedName>
    <definedName name="sdf" localSheetId="1" hidden="1">{#N/A,#N/A,FALSE,"Monthly SAIFI";#N/A,#N/A,FALSE,"Yearly SAIFI";#N/A,#N/A,FALSE,"Monthly CAIDI";#N/A,#N/A,FALSE,"Yearly CAIDI";#N/A,#N/A,FALSE,"Monthly SAIDI";#N/A,#N/A,FALSE,"Yearly SAIDI";#N/A,#N/A,FALSE,"Monthly MAIFI";#N/A,#N/A,FALSE,"Yearly MAIFI";#N/A,#N/A,FALSE,"Monthly Cust &gt;=4 Int"}</definedName>
    <definedName name="sdf" localSheetId="2" hidden="1">{#N/A,#N/A,FALSE,"Monthly SAIFI";#N/A,#N/A,FALSE,"Yearly SAIFI";#N/A,#N/A,FALSE,"Monthly CAIDI";#N/A,#N/A,FALSE,"Yearly CAIDI";#N/A,#N/A,FALSE,"Monthly SAIDI";#N/A,#N/A,FALSE,"Yearly SAIDI";#N/A,#N/A,FALSE,"Monthly MAIFI";#N/A,#N/A,FALSE,"Yearly MAIFI";#N/A,#N/A,FALSE,"Monthly Cust &gt;=4 Int"}</definedName>
    <definedName name="sdf" localSheetId="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0" hidden="1">{#N/A,#N/A,FALSE,"Monthly SAIFI";#N/A,#N/A,FALSE,"Yearly SAIFI";#N/A,#N/A,FALSE,"Monthly CAIDI";#N/A,#N/A,FALSE,"Yearly CAIDI";#N/A,#N/A,FALSE,"Monthly SAIDI";#N/A,#N/A,FALSE,"Yearly SAIDI";#N/A,#N/A,FALSE,"Monthly MAIFI";#N/A,#N/A,FALSE,"Yearly MAIFI";#N/A,#N/A,FALSE,"Monthly Cust &gt;=4 Int"}</definedName>
    <definedName name="sdfaadfasdfasdaasdfsdf" localSheetId="1" hidden="1">{#N/A,#N/A,FALSE,"Monthly SAIFI";#N/A,#N/A,FALSE,"Yearly SAIFI";#N/A,#N/A,FALSE,"Monthly CAIDI";#N/A,#N/A,FALSE,"Yearly CAIDI";#N/A,#N/A,FALSE,"Monthly SAIDI";#N/A,#N/A,FALSE,"Yearly SAIDI";#N/A,#N/A,FALSE,"Monthly MAIFI";#N/A,#N/A,FALSE,"Yearly MAIFI";#N/A,#N/A,FALSE,"Monthly Cust &gt;=4 Int"}</definedName>
    <definedName name="sdfaadfasdfasdaasdfsdf" localSheetId="2" hidden="1">{#N/A,#N/A,FALSE,"Monthly SAIFI";#N/A,#N/A,FALSE,"Yearly SAIFI";#N/A,#N/A,FALSE,"Monthly CAIDI";#N/A,#N/A,FALSE,"Yearly CAIDI";#N/A,#N/A,FALSE,"Monthly SAIDI";#N/A,#N/A,FALSE,"Yearly SAIDI";#N/A,#N/A,FALSE,"Monthly MAIFI";#N/A,#N/A,FALSE,"Yearly MAIFI";#N/A,#N/A,FALSE,"Monthly Cust &gt;=4 Int"}</definedName>
    <definedName name="sdfaadfasdfasdaasdfsdf" localSheetId="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'[23]2005 CapEx (By VP By Dept) Budg'!$A$3:$P$431</definedName>
    <definedName name="sdfafsd">#REF!</definedName>
    <definedName name="sdfasdfasdfasdfasdfsdf" localSheetId="0" hidden="1">{#N/A,#N/A,FALSE,"Monthly SAIFI";#N/A,#N/A,FALSE,"Yearly SAIFI";#N/A,#N/A,FALSE,"Monthly CAIDI";#N/A,#N/A,FALSE,"Yearly CAIDI";#N/A,#N/A,FALSE,"Monthly SAIDI";#N/A,#N/A,FALSE,"Yearly SAIDI";#N/A,#N/A,FALSE,"Monthly MAIFI";#N/A,#N/A,FALSE,"Yearly MAIFI";#N/A,#N/A,FALSE,"Monthly Cust &gt;=4 Int"}</definedName>
    <definedName name="sdfasdfasdfasdfasdfsdf" localSheetId="1" hidden="1">{#N/A,#N/A,FALSE,"Monthly SAIFI";#N/A,#N/A,FALSE,"Yearly SAIFI";#N/A,#N/A,FALSE,"Monthly CAIDI";#N/A,#N/A,FALSE,"Yearly CAIDI";#N/A,#N/A,FALSE,"Monthly SAIDI";#N/A,#N/A,FALSE,"Yearly SAIDI";#N/A,#N/A,FALSE,"Monthly MAIFI";#N/A,#N/A,FALSE,"Yearly MAIFI";#N/A,#N/A,FALSE,"Monthly Cust &gt;=4 Int"}</definedName>
    <definedName name="sdfasdfasdfasdfasdfsdf" localSheetId="2" hidden="1">{#N/A,#N/A,FALSE,"Monthly SAIFI";#N/A,#N/A,FALSE,"Yearly SAIFI";#N/A,#N/A,FALSE,"Monthly CAIDI";#N/A,#N/A,FALSE,"Yearly CAIDI";#N/A,#N/A,FALSE,"Monthly SAIDI";#N/A,#N/A,FALSE,"Yearly SAIDI";#N/A,#N/A,FALSE,"Monthly MAIFI";#N/A,#N/A,FALSE,"Yearly MAIFI";#N/A,#N/A,FALSE,"Monthly Cust &gt;=4 Int"}</definedName>
    <definedName name="sdfasdfasdfasdfasdfsdf" localSheetId="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#REF!</definedName>
    <definedName name="sdfasfsf">#REF!</definedName>
    <definedName name="sdfdfafaf">'[23]2005 CapEx (By VP By Dept) Budg'!$A$3:$P$431</definedName>
    <definedName name="sdfdfsf">#REF!</definedName>
    <definedName name="sdfds" localSheetId="0" hidden="1">{#N/A,#N/A,FALSE,"Monthly SAIFI";#N/A,#N/A,FALSE,"Yearly SAIFI";#N/A,#N/A,FALSE,"Monthly CAIDI";#N/A,#N/A,FALSE,"Yearly CAIDI";#N/A,#N/A,FALSE,"Monthly SAIDI";#N/A,#N/A,FALSE,"Yearly SAIDI";#N/A,#N/A,FALSE,"Monthly MAIFI";#N/A,#N/A,FALSE,"Yearly MAIFI";#N/A,#N/A,FALSE,"Monthly Cust &gt;=4 Int"}</definedName>
    <definedName name="sdfds" localSheetId="1" hidden="1">{#N/A,#N/A,FALSE,"Monthly SAIFI";#N/A,#N/A,FALSE,"Yearly SAIFI";#N/A,#N/A,FALSE,"Monthly CAIDI";#N/A,#N/A,FALSE,"Yearly CAIDI";#N/A,#N/A,FALSE,"Monthly SAIDI";#N/A,#N/A,FALSE,"Yearly SAIDI";#N/A,#N/A,FALSE,"Monthly MAIFI";#N/A,#N/A,FALSE,"Yearly MAIFI";#N/A,#N/A,FALSE,"Monthly Cust &gt;=4 Int"}</definedName>
    <definedName name="sdfds" localSheetId="2" hidden="1">{#N/A,#N/A,FALSE,"Monthly SAIFI";#N/A,#N/A,FALSE,"Yearly SAIFI";#N/A,#N/A,FALSE,"Monthly CAIDI";#N/A,#N/A,FALSE,"Yearly CAIDI";#N/A,#N/A,FALSE,"Monthly SAIDI";#N/A,#N/A,FALSE,"Yearly SAIDI";#N/A,#N/A,FALSE,"Monthly MAIFI";#N/A,#N/A,FALSE,"Yearly MAIFI";#N/A,#N/A,FALSE,"Monthly Cust &gt;=4 Int"}</definedName>
    <definedName name="sdfds" localSheetId="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fsfaf">#REF!</definedName>
    <definedName name="sdfsadfsf">#REF!</definedName>
    <definedName name="sdfsdfafasf">'[23]2005 CapEx (By VP By Dept) Budg'!$A$3:$P$431</definedName>
    <definedName name="sdfsdfdfdf">#REF!</definedName>
    <definedName name="sdfsdffsdfasfsdfsfasfsdfsfsdf" localSheetId="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#REF!</definedName>
    <definedName name="sdfsdfsdasdfsd">#REF!</definedName>
    <definedName name="sdfsdfsdf">'[23]2005 CapEx (By VP By Dept) Budg'!$A$3:$P$431</definedName>
    <definedName name="sdfsdfsdfsdfsdf">#REF!</definedName>
    <definedName name="sdfsdfsfsa" localSheetId="0" hidden="1">{#N/A,#N/A,FALSE,"Monthly SAIFI";#N/A,#N/A,FALSE,"Yearly SAIFI";#N/A,#N/A,FALSE,"Monthly CAIDI";#N/A,#N/A,FALSE,"Yearly CAIDI";#N/A,#N/A,FALSE,"Monthly SAIDI";#N/A,#N/A,FALSE,"Yearly SAIDI";#N/A,#N/A,FALSE,"Monthly MAIFI";#N/A,#N/A,FALSE,"Yearly MAIFI";#N/A,#N/A,FALSE,"Monthly Cust &gt;=4 Int"}</definedName>
    <definedName name="sdfsdfsfsa" localSheetId="1" hidden="1">{#N/A,#N/A,FALSE,"Monthly SAIFI";#N/A,#N/A,FALSE,"Yearly SAIFI";#N/A,#N/A,FALSE,"Monthly CAIDI";#N/A,#N/A,FALSE,"Yearly CAIDI";#N/A,#N/A,FALSE,"Monthly SAIDI";#N/A,#N/A,FALSE,"Yearly SAIDI";#N/A,#N/A,FALSE,"Monthly MAIFI";#N/A,#N/A,FALSE,"Yearly MAIFI";#N/A,#N/A,FALSE,"Monthly Cust &gt;=4 Int"}</definedName>
    <definedName name="sdfsdfsfsa" localSheetId="2" hidden="1">{#N/A,#N/A,FALSE,"Monthly SAIFI";#N/A,#N/A,FALSE,"Yearly SAIFI";#N/A,#N/A,FALSE,"Monthly CAIDI";#N/A,#N/A,FALSE,"Yearly CAIDI";#N/A,#N/A,FALSE,"Monthly SAIDI";#N/A,#N/A,FALSE,"Yearly SAIDI";#N/A,#N/A,FALSE,"Monthly MAIFI";#N/A,#N/A,FALSE,"Yearly MAIFI";#N/A,#N/A,FALSE,"Monthly Cust &gt;=4 Int"}</definedName>
    <definedName name="sdfsdfsfsa" localSheetId="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 localSheetId="0">[90]nVision!#REF!</definedName>
    <definedName name="sdfsf" localSheetId="1">[90]nVision!#REF!</definedName>
    <definedName name="sdfsf" localSheetId="2">[90]nVision!#REF!</definedName>
    <definedName name="sdfsf">#REF!</definedName>
    <definedName name="sdgrsdfsfsdsd">'[23]2005 CapEx (By VP By Dept) Budg'!$A$3:$P$431</definedName>
    <definedName name="sdsdsa">#REF!</definedName>
    <definedName name="sdsdsddsf">'[23]2005 CapEx (By VP By Dept) Budg'!$A$3:$P$431</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fasdfasdfsdf">'[23]2005 CapEx (By VP By Dept) Budg'!$A$3:$P$431</definedName>
    <definedName name="SENS_DATA_RTN">#REF!</definedName>
    <definedName name="SENS_MESSAGE">#REF!</definedName>
    <definedName name="SENS_NET_CREDIT">[6]Sens_Model!$E$193</definedName>
    <definedName name="Sep">#REF!</definedName>
    <definedName name="SEPT">#REF!</definedName>
    <definedName name="September09Billed" localSheetId="0" hidden="1">{#N/A,#N/A,FALSE,"Monthly SAIFI";#N/A,#N/A,FALSE,"Yearly SAIFI";#N/A,#N/A,FALSE,"Monthly CAIDI";#N/A,#N/A,FALSE,"Yearly CAIDI";#N/A,#N/A,FALSE,"Monthly SAIDI";#N/A,#N/A,FALSE,"Yearly SAIDI";#N/A,#N/A,FALSE,"Monthly MAIFI";#N/A,#N/A,FALSE,"Yearly MAIFI";#N/A,#N/A,FALSE,"Monthly Cust &gt;=4 Int"}</definedName>
    <definedName name="September09Billed" localSheetId="1" hidden="1">{#N/A,#N/A,FALSE,"Monthly SAIFI";#N/A,#N/A,FALSE,"Yearly SAIFI";#N/A,#N/A,FALSE,"Monthly CAIDI";#N/A,#N/A,FALSE,"Yearly CAIDI";#N/A,#N/A,FALSE,"Monthly SAIDI";#N/A,#N/A,FALSE,"Yearly SAIDI";#N/A,#N/A,FALSE,"Monthly MAIFI";#N/A,#N/A,FALSE,"Yearly MAIFI";#N/A,#N/A,FALSE,"Monthly Cust &gt;=4 Int"}</definedName>
    <definedName name="September09Billed" localSheetId="2" hidden="1">{#N/A,#N/A,FALSE,"Monthly SAIFI";#N/A,#N/A,FALSE,"Yearly SAIFI";#N/A,#N/A,FALSE,"Monthly CAIDI";#N/A,#N/A,FALSE,"Yearly CAIDI";#N/A,#N/A,FALSE,"Monthly SAIDI";#N/A,#N/A,FALSE,"Yearly SAIDI";#N/A,#N/A,FALSE,"Monthly MAIFI";#N/A,#N/A,FALSE,"Yearly MAIFI";#N/A,#N/A,FALSE,"Monthly Cust &gt;=4 Int"}</definedName>
    <definedName name="September09Billed" localSheetId="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f">#REF!</definedName>
    <definedName name="SFC">#REF!</definedName>
    <definedName name="SFD">#REF!</definedName>
    <definedName name="SFDD" localSheetId="0">[91]nVision!#REF!</definedName>
    <definedName name="SFDD" localSheetId="1">[91]nVision!#REF!</definedName>
    <definedName name="SFDD" localSheetId="2">[91]nVision!#REF!</definedName>
    <definedName name="SFDD">'[33]PECO Bal Sht'!#REF!</definedName>
    <definedName name="sffsfa" localSheetId="0" hidden="1">{#N/A,#N/A,FALSE,"Monthly SAIFI";#N/A,#N/A,FALSE,"Yearly SAIFI";#N/A,#N/A,FALSE,"Monthly CAIDI";#N/A,#N/A,FALSE,"Yearly CAIDI";#N/A,#N/A,FALSE,"Monthly SAIDI";#N/A,#N/A,FALSE,"Yearly SAIDI";#N/A,#N/A,FALSE,"Monthly MAIFI";#N/A,#N/A,FALSE,"Yearly MAIFI";#N/A,#N/A,FALSE,"Monthly Cust &gt;=4 Int"}</definedName>
    <definedName name="sffsfa" localSheetId="1" hidden="1">{#N/A,#N/A,FALSE,"Monthly SAIFI";#N/A,#N/A,FALSE,"Yearly SAIFI";#N/A,#N/A,FALSE,"Monthly CAIDI";#N/A,#N/A,FALSE,"Yearly CAIDI";#N/A,#N/A,FALSE,"Monthly SAIDI";#N/A,#N/A,FALSE,"Yearly SAIDI";#N/A,#N/A,FALSE,"Monthly MAIFI";#N/A,#N/A,FALSE,"Yearly MAIFI";#N/A,#N/A,FALSE,"Monthly Cust &gt;=4 Int"}</definedName>
    <definedName name="sffsfa" localSheetId="2" hidden="1">{#N/A,#N/A,FALSE,"Monthly SAIFI";#N/A,#N/A,FALSE,"Yearly SAIFI";#N/A,#N/A,FALSE,"Monthly CAIDI";#N/A,#N/A,FALSE,"Yearly CAIDI";#N/A,#N/A,FALSE,"Monthly SAIDI";#N/A,#N/A,FALSE,"Yearly SAIDI";#N/A,#N/A,FALSE,"Monthly MAIFI";#N/A,#N/A,FALSE,"Yearly MAIFI";#N/A,#N/A,FALSE,"Monthly Cust &gt;=4 Int"}</definedName>
    <definedName name="sffsfa" localSheetId="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d" localSheetId="0">[90]nVision!#REF!</definedName>
    <definedName name="sfsd" localSheetId="1">[90]nVision!#REF!</definedName>
    <definedName name="sfsd" localSheetId="2">[90]nVision!#REF!</definedName>
    <definedName name="sfsd">#REF!</definedName>
    <definedName name="sfsdfasf" localSheetId="0">[40]nVision!#REF!</definedName>
    <definedName name="sfsdfasf" localSheetId="1">[40]nVision!#REF!</definedName>
    <definedName name="sfsdfasf" localSheetId="2">[40]nVision!#REF!</definedName>
    <definedName name="sfsdfasf">#REF!</definedName>
    <definedName name="sfsdfsafsf">#REF!</definedName>
    <definedName name="sfsdfsdf">#REF!</definedName>
    <definedName name="sfsdfsfsfsd">#REF!</definedName>
    <definedName name="sfsf">'[23]2005 CapEx (By VP By Dept) Budg'!$A$3:$P$431</definedName>
    <definedName name="sfsfasfsdfsdf">'[23]2005 CapEx (By VP By Dept) Budg'!$A$3:$P$431</definedName>
    <definedName name="SFSFD" localSheetId="0" hidden="1">{#N/A,#N/A,FALSE,"Monthly SAIFI";#N/A,#N/A,FALSE,"Yearly SAIFI";#N/A,#N/A,FALSE,"Monthly CAIDI";#N/A,#N/A,FALSE,"Yearly CAIDI";#N/A,#N/A,FALSE,"Monthly SAIDI";#N/A,#N/A,FALSE,"Yearly SAIDI";#N/A,#N/A,FALSE,"Monthly MAIFI";#N/A,#N/A,FALSE,"Yearly MAIFI";#N/A,#N/A,FALSE,"Monthly Cust &gt;=4 Int"}</definedName>
    <definedName name="SFSFD" localSheetId="1" hidden="1">{#N/A,#N/A,FALSE,"Monthly SAIFI";#N/A,#N/A,FALSE,"Yearly SAIFI";#N/A,#N/A,FALSE,"Monthly CAIDI";#N/A,#N/A,FALSE,"Yearly CAIDI";#N/A,#N/A,FALSE,"Monthly SAIDI";#N/A,#N/A,FALSE,"Yearly SAIDI";#N/A,#N/A,FALSE,"Monthly MAIFI";#N/A,#N/A,FALSE,"Yearly MAIFI";#N/A,#N/A,FALSE,"Monthly Cust &gt;=4 Int"}</definedName>
    <definedName name="SFSFD" localSheetId="2" hidden="1">{#N/A,#N/A,FALSE,"Monthly SAIFI";#N/A,#N/A,FALSE,"Yearly SAIFI";#N/A,#N/A,FALSE,"Monthly CAIDI";#N/A,#N/A,FALSE,"Yearly CAIDI";#N/A,#N/A,FALSE,"Monthly SAIDI";#N/A,#N/A,FALSE,"Yearly SAIDI";#N/A,#N/A,FALSE,"Monthly MAIFI";#N/A,#N/A,FALSE,"Yearly MAIFI";#N/A,#N/A,FALSE,"Monthly Cust &gt;=4 Int"}</definedName>
    <definedName name="SFSFD" localSheetId="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sfs">'[23]2005 CapEx (By VP By Dept) Budg'!$A$3:$P$431</definedName>
    <definedName name="sfsfsf">#REF!</definedName>
    <definedName name="sfsssr" localSheetId="0">[90]nVision!#REF!</definedName>
    <definedName name="sfsssr" localSheetId="1">[90]nVision!#REF!</definedName>
    <definedName name="sfsssr" localSheetId="2">[90]nVision!#REF!</definedName>
    <definedName name="sfsssr">#REF!</definedName>
    <definedName name="SFV">#REF!</definedName>
    <definedName name="SFVD" localSheetId="0">[91]nVision!#REF!</definedName>
    <definedName name="SFVD" localSheetId="1">[91]nVision!#REF!</definedName>
    <definedName name="SFVD" localSheetId="2">[91]nVision!#REF!</definedName>
    <definedName name="SFVD">'[33]PECO Bal Sht'!#REF!</definedName>
    <definedName name="sgggggkjjkkj">#REF!</definedName>
    <definedName name="shedulecc1">[6]Model!$A$1:$IV$68</definedName>
    <definedName name="Sheet1" localSheetId="0" hidden="1">{#N/A,#N/A,FALSE,"Monthly SAIFI";#N/A,#N/A,FALSE,"Yearly SAIFI";#N/A,#N/A,FALSE,"Monthly CAIDI";#N/A,#N/A,FALSE,"Yearly CAIDI";#N/A,#N/A,FALSE,"Monthly SAIDI";#N/A,#N/A,FALSE,"Yearly SAIDI";#N/A,#N/A,FALSE,"Monthly MAIFI";#N/A,#N/A,FALSE,"Yearly MAIFI";#N/A,#N/A,FALSE,"Monthly Cust &gt;=4 Int"}</definedName>
    <definedName name="Sheet1" localSheetId="1" hidden="1">{#N/A,#N/A,FALSE,"Monthly SAIFI";#N/A,#N/A,FALSE,"Yearly SAIFI";#N/A,#N/A,FALSE,"Monthly CAIDI";#N/A,#N/A,FALSE,"Yearly CAIDI";#N/A,#N/A,FALSE,"Monthly SAIDI";#N/A,#N/A,FALSE,"Yearly SAIDI";#N/A,#N/A,FALSE,"Monthly MAIFI";#N/A,#N/A,FALSE,"Yearly MAIFI";#N/A,#N/A,FALSE,"Monthly Cust &gt;=4 Int"}</definedName>
    <definedName name="Sheet1" localSheetId="2" hidden="1">{#N/A,#N/A,FALSE,"Monthly SAIFI";#N/A,#N/A,FALSE,"Yearly SAIFI";#N/A,#N/A,FALSE,"Monthly CAIDI";#N/A,#N/A,FALSE,"Yearly CAIDI";#N/A,#N/A,FALSE,"Monthly SAIDI";#N/A,#N/A,FALSE,"Yearly SAIDI";#N/A,#N/A,FALSE,"Monthly MAIFI";#N/A,#N/A,FALSE,"Yearly MAIFI";#N/A,#N/A,FALSE,"Monthly Cust &gt;=4 Int"}</definedName>
    <definedName name="Sheet1" localSheetId="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4">Collapse_Columns</definedName>
    <definedName name="Sheet1NvsInstanceHook">Collapse_Columns</definedName>
    <definedName name="shiva" localSheetId="0" hidden="1">{#N/A,#N/A,FALSE,"O&amp;M by processes";#N/A,#N/A,FALSE,"Elec Act vs Bud";#N/A,#N/A,FALSE,"G&amp;A";#N/A,#N/A,FALSE,"BGS";#N/A,#N/A,FALSE,"Res Cost"}</definedName>
    <definedName name="shiva" localSheetId="1" hidden="1">{#N/A,#N/A,FALSE,"O&amp;M by processes";#N/A,#N/A,FALSE,"Elec Act vs Bud";#N/A,#N/A,FALSE,"G&amp;A";#N/A,#N/A,FALSE,"BGS";#N/A,#N/A,FALSE,"Res Cost"}</definedName>
    <definedName name="shiva" localSheetId="2" hidden="1">{#N/A,#N/A,FALSE,"O&amp;M by processes";#N/A,#N/A,FALSE,"Elec Act vs Bud";#N/A,#N/A,FALSE,"G&amp;A";#N/A,#N/A,FALSE,"BGS";#N/A,#N/A,FALSE,"Res Cost"}</definedName>
    <definedName name="shiva" localSheetId="4"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lldk" localSheetId="0" hidden="1">{#N/A,#N/A,FALSE,"Monthly SAIFI";#N/A,#N/A,FALSE,"Yearly SAIFI";#N/A,#N/A,FALSE,"Monthly CAIDI";#N/A,#N/A,FALSE,"Yearly CAIDI";#N/A,#N/A,FALSE,"Monthly SAIDI";#N/A,#N/A,FALSE,"Yearly SAIDI";#N/A,#N/A,FALSE,"Monthly MAIFI";#N/A,#N/A,FALSE,"Yearly MAIFI";#N/A,#N/A,FALSE,"Monthly Cust &gt;=4 Int"}</definedName>
    <definedName name="slldk" localSheetId="1" hidden="1">{#N/A,#N/A,FALSE,"Monthly SAIFI";#N/A,#N/A,FALSE,"Yearly SAIFI";#N/A,#N/A,FALSE,"Monthly CAIDI";#N/A,#N/A,FALSE,"Yearly CAIDI";#N/A,#N/A,FALSE,"Monthly SAIDI";#N/A,#N/A,FALSE,"Yearly SAIDI";#N/A,#N/A,FALSE,"Monthly MAIFI";#N/A,#N/A,FALSE,"Yearly MAIFI";#N/A,#N/A,FALSE,"Monthly Cust &gt;=4 Int"}</definedName>
    <definedName name="slldk" localSheetId="2" hidden="1">{#N/A,#N/A,FALSE,"Monthly SAIFI";#N/A,#N/A,FALSE,"Yearly SAIFI";#N/A,#N/A,FALSE,"Monthly CAIDI";#N/A,#N/A,FALSE,"Yearly CAIDI";#N/A,#N/A,FALSE,"Monthly SAIDI";#N/A,#N/A,FALSE,"Yearly SAIDI";#N/A,#N/A,FALSE,"Monthly MAIFI";#N/A,#N/A,FALSE,"Yearly MAIFI";#N/A,#N/A,FALSE,"Monthly Cust &gt;=4 Int"}</definedName>
    <definedName name="slldk" localSheetId="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nfsdfs">'[23]2005 CapEx (By VP By Dept) Budg'!$A$3:$P$431</definedName>
    <definedName name="snghviw">'[23]2005 CapEx (By VP By Dept) Budg'!$A$3:$P$431</definedName>
    <definedName name="So._Missouri">#REF!</definedName>
    <definedName name="So._Missouri_YR_2005">'[41]Aday IS EG Subs'!#REF!</definedName>
    <definedName name="So._Missouri_YR_2006">'[41]Aday IS EG Subs'!#REF!</definedName>
    <definedName name="So._Missouri_YR_2007">'[41]Aday IS EG Subs'!#REF!</definedName>
    <definedName name="So._Missouri_YR_2008">'[41]Aday IS EG Subs'!#REF!</definedName>
    <definedName name="solver_adj" localSheetId="0" hidden="1">[16]Sheet1!#REF!,[16]Sheet1!#REF!,[16]Sheet1!#REF!,[16]Sheet1!#REF!,[16]Sheet1!#REF!,[16]Sheet1!#REF!,[16]Sheet1!#REF!</definedName>
    <definedName name="solver_adj" localSheetId="1" hidden="1">[16]Sheet1!#REF!,[16]Sheet1!#REF!,[16]Sheet1!#REF!,[16]Sheet1!#REF!,[16]Sheet1!#REF!,[16]Sheet1!#REF!,[16]Sheet1!#REF!</definedName>
    <definedName name="solver_adj" localSheetId="2" hidden="1">[16]Sheet1!#REF!,[16]Sheet1!#REF!,[16]Sheet1!#REF!,[16]Sheet1!#REF!,[16]Sheet1!#REF!,[16]Sheet1!#REF!,[16]Sheet1!#REF!</definedName>
    <definedName name="solver_adj" hidden="1">[120]Database!#REF!,[120]Database!#REF!,[120]Database!#REF!,[120]Database!#REF!,[120]Database!#REF!,[120]Database!#REF!,[120]Database!#REF!</definedName>
    <definedName name="solver_lin" hidden="1">0</definedName>
    <definedName name="solver_num" hidden="1">0</definedName>
    <definedName name="solver_opt" localSheetId="0" hidden="1">#REF!</definedName>
    <definedName name="solver_opt" localSheetId="1" hidden="1">#REF!</definedName>
    <definedName name="solver_opt" localSheetId="2" hidden="1">#REF!</definedName>
    <definedName name="solver_opt" hidden="1">#REF!</definedName>
    <definedName name="solver_tmp" localSheetId="0" hidden="1">[16]Sheet1!#REF!,[16]Sheet1!#REF!,[16]Sheet1!#REF!,[16]Sheet1!#REF!,[16]Sheet1!#REF!,[16]Sheet1!#REF!,[16]Sheet1!#REF!</definedName>
    <definedName name="solver_tmp" localSheetId="1" hidden="1">[16]Sheet1!#REF!,[16]Sheet1!#REF!,[16]Sheet1!#REF!,[16]Sheet1!#REF!,[16]Sheet1!#REF!,[16]Sheet1!#REF!,[16]Sheet1!#REF!</definedName>
    <definedName name="solver_tmp" localSheetId="2" hidden="1">[16]Sheet1!#REF!,[16]Sheet1!#REF!,[16]Sheet1!#REF!,[16]Sheet1!#REF!,[16]Sheet1!#REF!,[16]Sheet1!#REF!,[16]Sheet1!#REF!</definedName>
    <definedName name="solver_tmp" hidden="1">[120]Database!#REF!,[120]Database!#REF!,[120]Database!#REF!,[120]Database!#REF!,[120]Database!#REF!,[120]Database!#REF!,[120]Database!#REF!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OUTH" localSheetId="0">#REF!</definedName>
    <definedName name="SOUTH" localSheetId="1">#REF!</definedName>
    <definedName name="SOUTH" localSheetId="2">#REF!</definedName>
    <definedName name="SOUTH">#REF!</definedName>
    <definedName name="SPWS_WBID">"5212E8AE-A962-4131-8FBC-A40040E9ED32"</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4">{"'Metretek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'[6]QRE''s'!$D$8</definedName>
    <definedName name="start85">'[6]QRE''s'!$E$8</definedName>
    <definedName name="start86">'[6]QRE''s'!$F$8</definedName>
    <definedName name="start87">'[6]QRE''s'!$G$8</definedName>
    <definedName name="start88">'[6]QRE''s'!$H$8</definedName>
    <definedName name="start89">'[6]QRE''s'!$I$8</definedName>
    <definedName name="start90">'[6]QRE''s'!$J$8</definedName>
    <definedName name="start91">'[6]QRE''s'!$K$8</definedName>
    <definedName name="start92">'[6]QRE''s'!$L$8</definedName>
    <definedName name="start93">'[6]QRE''s'!$M$8</definedName>
    <definedName name="start94">'[6]QRE''s'!$N$8</definedName>
    <definedName name="start95">'[6]QRE''s'!$O$8</definedName>
    <definedName name="start96">'[6]QRE''s'!$P$8</definedName>
    <definedName name="start97">'[6]QRE''s'!$Q$8</definedName>
    <definedName name="start98">'[6]QRE''s'!$R$8</definedName>
    <definedName name="start99">#REF!</definedName>
    <definedName name="State">[121]List!$A$2:$A$53</definedName>
    <definedName name="StateDef">#REF!</definedName>
    <definedName name="stats">#REF!</definedName>
    <definedName name="statsrevised" localSheetId="0" hidden="1">{#N/A,#N/A,FALSE,"O&amp;M by processes";#N/A,#N/A,FALSE,"Elec Act vs Bud";#N/A,#N/A,FALSE,"G&amp;A";#N/A,#N/A,FALSE,"BGS";#N/A,#N/A,FALSE,"Res Cost"}</definedName>
    <definedName name="statsrevised" localSheetId="1" hidden="1">{#N/A,#N/A,FALSE,"O&amp;M by processes";#N/A,#N/A,FALSE,"Elec Act vs Bud";#N/A,#N/A,FALSE,"G&amp;A";#N/A,#N/A,FALSE,"BGS";#N/A,#N/A,FALSE,"Res Cost"}</definedName>
    <definedName name="statsrevised" localSheetId="2" hidden="1">{#N/A,#N/A,FALSE,"O&amp;M by processes";#N/A,#N/A,FALSE,"Elec Act vs Bud";#N/A,#N/A,FALSE,"G&amp;A";#N/A,#N/A,FALSE,"BGS";#N/A,#N/A,FALSE,"Res Cost"}</definedName>
    <definedName name="statsrevised" localSheetId="4"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'[44]Input Page'!$E$9</definedName>
    <definedName name="store_total">'[44]Input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'[41]Aday IS DECo &amp; Other'!#REF!</definedName>
    <definedName name="Subtotal_Energy_Res_Consol_YR_2006">'[41]Aday IS DECo &amp; Other'!#REF!</definedName>
    <definedName name="Subtotal_Energy_Res_Consol_YR_2007">'[41]Aday IS DECo &amp; Other'!#REF!</definedName>
    <definedName name="Subtotal_Energy_Res_Consol_YR_2008">'[41]Aday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[6]Model!$A$202:$IV$207</definedName>
    <definedName name="SUMMARYOFBOOKINCOME">#REF!</definedName>
    <definedName name="support" localSheetId="0" hidden="1">{#N/A,#N/A,FALSE,"O&amp;M by processes";#N/A,#N/A,FALSE,"Elec Act vs Bud";#N/A,#N/A,FALSE,"G&amp;A";#N/A,#N/A,FALSE,"BGS";#N/A,#N/A,FALSE,"Res Cost"}</definedName>
    <definedName name="support" localSheetId="1" hidden="1">{#N/A,#N/A,FALSE,"O&amp;M by processes";#N/A,#N/A,FALSE,"Elec Act vs Bud";#N/A,#N/A,FALSE,"G&amp;A";#N/A,#N/A,FALSE,"BGS";#N/A,#N/A,FALSE,"Res Cost"}</definedName>
    <definedName name="support" localSheetId="2" hidden="1">{#N/A,#N/A,FALSE,"O&amp;M by processes";#N/A,#N/A,FALSE,"Elec Act vs Bud";#N/A,#N/A,FALSE,"G&amp;A";#N/A,#N/A,FALSE,"BGS";#N/A,#N/A,FALSE,"Res Cost"}</definedName>
    <definedName name="support" localSheetId="4"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0" hidden="1">{#N/A,#N/A,FALSE,"O&amp;M by processes";#N/A,#N/A,FALSE,"Elec Act vs Bud";#N/A,#N/A,FALSE,"G&amp;A";#N/A,#N/A,FALSE,"BGS";#N/A,#N/A,FALSE,"Res Cost"}</definedName>
    <definedName name="supporti" localSheetId="1" hidden="1">{#N/A,#N/A,FALSE,"O&amp;M by processes";#N/A,#N/A,FALSE,"Elec Act vs Bud";#N/A,#N/A,FALSE,"G&amp;A";#N/A,#N/A,FALSE,"BGS";#N/A,#N/A,FALSE,"Res Cost"}</definedName>
    <definedName name="supporti" localSheetId="2" hidden="1">{#N/A,#N/A,FALSE,"O&amp;M by processes";#N/A,#N/A,FALSE,"Elec Act vs Bud";#N/A,#N/A,FALSE,"G&amp;A";#N/A,#N/A,FALSE,"BGS";#N/A,#N/A,FALSE,"Res Cost"}</definedName>
    <definedName name="supporti" localSheetId="4"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'[48]Keystone Swap Amort Sched'!$A$1:$F$241</definedName>
    <definedName name="SWITCH">[3]Assump!#REF!</definedName>
    <definedName name="Syndeco_Realty">#REF!</definedName>
    <definedName name="Syndeco_Realty_YR_2005">'[41]Aday IS DECo &amp; Other'!#REF!</definedName>
    <definedName name="Syndeco_Realty_YR_2006">'[41]Aday IS DECo &amp; Other'!#REF!</definedName>
    <definedName name="Syndeco_Realty_YR_2007">'[41]Aday IS DECo &amp; Other'!#REF!</definedName>
    <definedName name="Syndeco_Realty_YR_2008">'[41]Aday IS DECo &amp; Other'!#REF!</definedName>
    <definedName name="Synfuel_Gain__Loss__CPM">#REF!</definedName>
    <definedName name="sysOpImprov">[76]Input!#REF!</definedName>
    <definedName name="sysOpYears">[76]Input!#REF!</definedName>
    <definedName name="t_and_d_exp">'[44]Input Page'!#REF!</definedName>
    <definedName name="TABLE" localSheetId="0">#REF!</definedName>
    <definedName name="TABLE" localSheetId="1">#REF!</definedName>
    <definedName name="TABLE" localSheetId="2">#REF!</definedName>
    <definedName name="TABLE" localSheetId="4">#REF!</definedName>
    <definedName name="TABLE">#REF!</definedName>
    <definedName name="TABLE_A">#REF!</definedName>
    <definedName name="TABLE_A2">#REF!</definedName>
    <definedName name="TABLE_B">#REF!</definedName>
    <definedName name="Tacx_Factor">[48]Assumptions!$E$52</definedName>
    <definedName name="tax_base_on_inc">'[44]Input Page'!$E$14</definedName>
    <definedName name="tax_basis">'[44]Input Page'!$E$18</definedName>
    <definedName name="Tax_Credits_CPM">#REF!</definedName>
    <definedName name="Tax_Rate">#REF!</definedName>
    <definedName name="TAXES">#REF!</definedName>
    <definedName name="Taxrate">'[122]Case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'[6]Macro Tables'!$I$5:$I$16</definedName>
    <definedName name="tblHelp">'[6]Macro Tables'!$N$5:$N$16</definedName>
    <definedName name="tblReports">'[6]Macro Tables'!$B$5:$B$16</definedName>
    <definedName name="tblWorksheets">'[6]Macro Tables'!$E$5:$E$16</definedName>
    <definedName name="TEFA">#REF!</definedName>
    <definedName name="Temp_Investment___Affiliate">#REF!</definedName>
    <definedName name="TEST" localSheetId="0" hidden="1">{#N/A,#N/A,FALSE,"EMPPAY"}</definedName>
    <definedName name="TEST" localSheetId="1" hidden="1">{#N/A,#N/A,FALSE,"EMPPAY"}</definedName>
    <definedName name="TEST" localSheetId="2" hidden="1">{#N/A,#N/A,FALSE,"EMPPAY"}</definedName>
    <definedName name="test" localSheetId="4">{"'Metretek HTML'!$A$7:$W$42"}</definedName>
    <definedName name="Test">#REF!</definedName>
    <definedName name="TEST0">#REF!</definedName>
    <definedName name="TEST1">#REF!</definedName>
    <definedName name="TEST2">#REF!</definedName>
    <definedName name="TEST3">#REF!</definedName>
    <definedName name="TESTHKEY">'[82]190100'!#REF!</definedName>
    <definedName name="TESTKEYS">#REF!</definedName>
    <definedName name="TESTVKEY">#REF!</definedName>
    <definedName name="TEXT" localSheetId="4">{"'Metretek HTML'!$A$7:$W$42"}</definedName>
    <definedName name="TEXT">{"'Metretek HTML'!$A$7:$W$42"}</definedName>
    <definedName name="thousand">1000</definedName>
    <definedName name="three" localSheetId="0">#REF!,#REF!,#REF!</definedName>
    <definedName name="three" localSheetId="1">#REF!,#REF!,#REF!</definedName>
    <definedName name="three" localSheetId="2">#REF!,#REF!,#REF!</definedName>
    <definedName name="three">#REF!,#REF!,#REF!</definedName>
    <definedName name="TIM">[123]Comp!#REF!</definedName>
    <definedName name="Time" hidden="1">"b1"</definedName>
    <definedName name="TITLES">#REF!</definedName>
    <definedName name="TMRI">#REF!</definedName>
    <definedName name="toma" localSheetId="0" hidden="1">{#N/A,#N/A,FALSE,"O&amp;M by processes";#N/A,#N/A,FALSE,"Elec Act vs Bud";#N/A,#N/A,FALSE,"G&amp;A";#N/A,#N/A,FALSE,"BGS";#N/A,#N/A,FALSE,"Res Cost"}</definedName>
    <definedName name="toma" localSheetId="1" hidden="1">{#N/A,#N/A,FALSE,"O&amp;M by processes";#N/A,#N/A,FALSE,"Elec Act vs Bud";#N/A,#N/A,FALSE,"G&amp;A";#N/A,#N/A,FALSE,"BGS";#N/A,#N/A,FALSE,"Res Cost"}</definedName>
    <definedName name="toma" localSheetId="2" hidden="1">{#N/A,#N/A,FALSE,"O&amp;M by processes";#N/A,#N/A,FALSE,"Elec Act vs Bud";#N/A,#N/A,FALSE,"G&amp;A";#N/A,#N/A,FALSE,"BGS";#N/A,#N/A,FALSE,"Res Cost"}</definedName>
    <definedName name="toma" localSheetId="4"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0" hidden="1">{#N/A,#N/A,FALSE,"O&amp;M by processes";#N/A,#N/A,FALSE,"Elec Act vs Bud";#N/A,#N/A,FALSE,"G&amp;A";#N/A,#N/A,FALSE,"BGS";#N/A,#N/A,FALSE,"Res Cost"}</definedName>
    <definedName name="tomb" localSheetId="1" hidden="1">{#N/A,#N/A,FALSE,"O&amp;M by processes";#N/A,#N/A,FALSE,"Elec Act vs Bud";#N/A,#N/A,FALSE,"G&amp;A";#N/A,#N/A,FALSE,"BGS";#N/A,#N/A,FALSE,"Res Cost"}</definedName>
    <definedName name="tomb" localSheetId="2" hidden="1">{#N/A,#N/A,FALSE,"O&amp;M by processes";#N/A,#N/A,FALSE,"Elec Act vs Bud";#N/A,#N/A,FALSE,"G&amp;A";#N/A,#N/A,FALSE,"BGS";#N/A,#N/A,FALSE,"Res Cost"}</definedName>
    <definedName name="tomb" localSheetId="4"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0" hidden="1">{#N/A,#N/A,FALSE,"O&amp;M by processes";#N/A,#N/A,FALSE,"Elec Act vs Bud";#N/A,#N/A,FALSE,"G&amp;A";#N/A,#N/A,FALSE,"BGS";#N/A,#N/A,FALSE,"Res Cost"}</definedName>
    <definedName name="tomc" localSheetId="1" hidden="1">{#N/A,#N/A,FALSE,"O&amp;M by processes";#N/A,#N/A,FALSE,"Elec Act vs Bud";#N/A,#N/A,FALSE,"G&amp;A";#N/A,#N/A,FALSE,"BGS";#N/A,#N/A,FALSE,"Res Cost"}</definedName>
    <definedName name="tomc" localSheetId="2" hidden="1">{#N/A,#N/A,FALSE,"O&amp;M by processes";#N/A,#N/A,FALSE,"Elec Act vs Bud";#N/A,#N/A,FALSE,"G&amp;A";#N/A,#N/A,FALSE,"BGS";#N/A,#N/A,FALSE,"Res Cost"}</definedName>
    <definedName name="tomc" localSheetId="4"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0" hidden="1">{#N/A,#N/A,FALSE,"O&amp;M by processes";#N/A,#N/A,FALSE,"Elec Act vs Bud";#N/A,#N/A,FALSE,"G&amp;A";#N/A,#N/A,FALSE,"BGS";#N/A,#N/A,FALSE,"Res Cost"}</definedName>
    <definedName name="tomd" localSheetId="1" hidden="1">{#N/A,#N/A,FALSE,"O&amp;M by processes";#N/A,#N/A,FALSE,"Elec Act vs Bud";#N/A,#N/A,FALSE,"G&amp;A";#N/A,#N/A,FALSE,"BGS";#N/A,#N/A,FALSE,"Res Cost"}</definedName>
    <definedName name="tomd" localSheetId="2" hidden="1">{#N/A,#N/A,FALSE,"O&amp;M by processes";#N/A,#N/A,FALSE,"Elec Act vs Bud";#N/A,#N/A,FALSE,"G&amp;A";#N/A,#N/A,FALSE,"BGS";#N/A,#N/A,FALSE,"Res Cost"}</definedName>
    <definedName name="tomd" localSheetId="4"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0" hidden="1">{#N/A,#N/A,FALSE,"O&amp;M by processes";#N/A,#N/A,FALSE,"Elec Act vs Bud";#N/A,#N/A,FALSE,"G&amp;A";#N/A,#N/A,FALSE,"BGS";#N/A,#N/A,FALSE,"Res Cost"}</definedName>
    <definedName name="tomx" localSheetId="1" hidden="1">{#N/A,#N/A,FALSE,"O&amp;M by processes";#N/A,#N/A,FALSE,"Elec Act vs Bud";#N/A,#N/A,FALSE,"G&amp;A";#N/A,#N/A,FALSE,"BGS";#N/A,#N/A,FALSE,"Res Cost"}</definedName>
    <definedName name="tomx" localSheetId="2" hidden="1">{#N/A,#N/A,FALSE,"O&amp;M by processes";#N/A,#N/A,FALSE,"Elec Act vs Bud";#N/A,#N/A,FALSE,"G&amp;A";#N/A,#N/A,FALSE,"BGS";#N/A,#N/A,FALSE,"Res Cost"}</definedName>
    <definedName name="tomx" localSheetId="4"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0" hidden="1">{#N/A,#N/A,FALSE,"O&amp;M by processes";#N/A,#N/A,FALSE,"Elec Act vs Bud";#N/A,#N/A,FALSE,"G&amp;A";#N/A,#N/A,FALSE,"BGS";#N/A,#N/A,FALSE,"Res Cost"}</definedName>
    <definedName name="tomy" localSheetId="1" hidden="1">{#N/A,#N/A,FALSE,"O&amp;M by processes";#N/A,#N/A,FALSE,"Elec Act vs Bud";#N/A,#N/A,FALSE,"G&amp;A";#N/A,#N/A,FALSE,"BGS";#N/A,#N/A,FALSE,"Res Cost"}</definedName>
    <definedName name="tomy" localSheetId="2" hidden="1">{#N/A,#N/A,FALSE,"O&amp;M by processes";#N/A,#N/A,FALSE,"Elec Act vs Bud";#N/A,#N/A,FALSE,"G&amp;A";#N/A,#N/A,FALSE,"BGS";#N/A,#N/A,FALSE,"Res Cost"}</definedName>
    <definedName name="tomy" localSheetId="4"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0" hidden="1">{#N/A,#N/A,FALSE,"O&amp;M by processes";#N/A,#N/A,FALSE,"Elec Act vs Bud";#N/A,#N/A,FALSE,"G&amp;A";#N/A,#N/A,FALSE,"BGS";#N/A,#N/A,FALSE,"Res Cost"}</definedName>
    <definedName name="tomz" localSheetId="1" hidden="1">{#N/A,#N/A,FALSE,"O&amp;M by processes";#N/A,#N/A,FALSE,"Elec Act vs Bud";#N/A,#N/A,FALSE,"G&amp;A";#N/A,#N/A,FALSE,"BGS";#N/A,#N/A,FALSE,"Res Cost"}</definedName>
    <definedName name="tomz" localSheetId="2" hidden="1">{#N/A,#N/A,FALSE,"O&amp;M by processes";#N/A,#N/A,FALSE,"Elec Act vs Bud";#N/A,#N/A,FALSE,"G&amp;A";#N/A,#N/A,FALSE,"BGS";#N/A,#N/A,FALSE,"Res Cost"}</definedName>
    <definedName name="tomz" localSheetId="4"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'[44]Input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'[44]Input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'[6]QRE''s'!$D$96</definedName>
    <definedName name="total85">'[6]QRE''s'!$E$96</definedName>
    <definedName name="total86">'[6]QRE''s'!$F$96</definedName>
    <definedName name="total87">'[6]QRE''s'!$G$96</definedName>
    <definedName name="total88">'[6]QRE''s'!$H$96</definedName>
    <definedName name="total89">'[6]QRE''s'!$I$96</definedName>
    <definedName name="total90">'[6]QRE''s'!$J$96</definedName>
    <definedName name="total91">'[6]QRE''s'!$K$96</definedName>
    <definedName name="total92">'[6]QRE''s'!$L$96</definedName>
    <definedName name="total93">'[6]QRE''s'!$M$96</definedName>
    <definedName name="total94">'[6]QRE''s'!$N$96</definedName>
    <definedName name="total95">'[6]QRE''s'!$O$96</definedName>
    <definedName name="total96">'[6]QRE''s'!$P$96</definedName>
    <definedName name="total97">'[6]QRE''s'!$Q$96</definedName>
    <definedName name="total98">'[6]QRE''s'!$R$96</definedName>
    <definedName name="total99">#REF!</definedName>
    <definedName name="TOTALACT">'[4]Curr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 localSheetId="4">"S:\04291\05ret\othsys\team\disclosure\"</definedName>
    <definedName name="TP_Footer_Path" hidden="1">"S:\74639\03RET\(417) 2004 Cost Projection\"</definedName>
    <definedName name="TP_Footer_Path1" hidden="1">"S:\74639\03RET\(852) Pension Val - OOS\Contribution Allocations\"</definedName>
    <definedName name="TP_Footer_User" localSheetId="4">"Amy Conoscenti"</definedName>
    <definedName name="TP_Footer_User" hidden="1">"Mary Lou Barrios"</definedName>
    <definedName name="TP_Footer_Version" hidden="1">"v3.00"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[25]December!#REF!</definedName>
    <definedName name="TRWP_43">#REF!</definedName>
    <definedName name="TRWP16">#REF!</definedName>
    <definedName name="tsgsf">"467GDHUY063FE1Q3S2Y9KSMQ8"</definedName>
    <definedName name="two" localSheetId="0">#REF!,#REF!,#REF!</definedName>
    <definedName name="two" localSheetId="1">#REF!,#REF!,#REF!</definedName>
    <definedName name="two" localSheetId="2">#REF!,#REF!,#REF!</definedName>
    <definedName name="two">#REF!,#REF!,#REF!</definedName>
    <definedName name="TypeCost">'[37]all EED O&amp;M BO data'!$V$2:$V$5000</definedName>
    <definedName name="Typist" hidden="1">"b1"</definedName>
    <definedName name="tyty" localSheetId="0" hidden="1">{#N/A,#N/A,FALSE,"Monthly SAIFI";#N/A,#N/A,FALSE,"Yearly SAIFI";#N/A,#N/A,FALSE,"Monthly CAIDI";#N/A,#N/A,FALSE,"Yearly CAIDI";#N/A,#N/A,FALSE,"Monthly SAIDI";#N/A,#N/A,FALSE,"Yearly SAIDI";#N/A,#N/A,FALSE,"Monthly MAIFI";#N/A,#N/A,FALSE,"Yearly MAIFI";#N/A,#N/A,FALSE,"Monthly Cust &gt;=4 Int"}</definedName>
    <definedName name="tyty" localSheetId="1" hidden="1">{#N/A,#N/A,FALSE,"Monthly SAIFI";#N/A,#N/A,FALSE,"Yearly SAIFI";#N/A,#N/A,FALSE,"Monthly CAIDI";#N/A,#N/A,FALSE,"Yearly CAIDI";#N/A,#N/A,FALSE,"Monthly SAIDI";#N/A,#N/A,FALSE,"Yearly SAIDI";#N/A,#N/A,FALSE,"Monthly MAIFI";#N/A,#N/A,FALSE,"Yearly MAIFI";#N/A,#N/A,FALSE,"Monthly Cust &gt;=4 Int"}</definedName>
    <definedName name="tyty" localSheetId="2" hidden="1">{#N/A,#N/A,FALSE,"Monthly SAIFI";#N/A,#N/A,FALSE,"Yearly SAIFI";#N/A,#N/A,FALSE,"Monthly CAIDI";#N/A,#N/A,FALSE,"Yearly CAIDI";#N/A,#N/A,FALSE,"Monthly SAIDI";#N/A,#N/A,FALSE,"Yearly SAIDI";#N/A,#N/A,FALSE,"Monthly MAIFI";#N/A,#N/A,FALSE,"Yearly MAIFI";#N/A,#N/A,FALSE,"Monthly Cust &gt;=4 Int"}</definedName>
    <definedName name="tyty" localSheetId="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[124]Cover!$A$9</definedName>
    <definedName name="valDate">[74]Inputs!$B$1</definedName>
    <definedName name="vcbcvbcv" localSheetId="0" hidden="1">{#N/A,#N/A,FALSE,"Monthly SAIFI";#N/A,#N/A,FALSE,"Yearly SAIFI";#N/A,#N/A,FALSE,"Monthly CAIDI";#N/A,#N/A,FALSE,"Yearly CAIDI";#N/A,#N/A,FALSE,"Monthly SAIDI";#N/A,#N/A,FALSE,"Yearly SAIDI";#N/A,#N/A,FALSE,"Monthly MAIFI";#N/A,#N/A,FALSE,"Yearly MAIFI";#N/A,#N/A,FALSE,"Monthly Cust &gt;=4 Int"}</definedName>
    <definedName name="vcbcvbcv" localSheetId="1" hidden="1">{#N/A,#N/A,FALSE,"Monthly SAIFI";#N/A,#N/A,FALSE,"Yearly SAIFI";#N/A,#N/A,FALSE,"Monthly CAIDI";#N/A,#N/A,FALSE,"Yearly CAIDI";#N/A,#N/A,FALSE,"Monthly SAIDI";#N/A,#N/A,FALSE,"Yearly SAIDI";#N/A,#N/A,FALSE,"Monthly MAIFI";#N/A,#N/A,FALSE,"Yearly MAIFI";#N/A,#N/A,FALSE,"Monthly Cust &gt;=4 Int"}</definedName>
    <definedName name="vcbcvbcv" localSheetId="2" hidden="1">{#N/A,#N/A,FALSE,"Monthly SAIFI";#N/A,#N/A,FALSE,"Yearly SAIFI";#N/A,#N/A,FALSE,"Monthly CAIDI";#N/A,#N/A,FALSE,"Yearly CAIDI";#N/A,#N/A,FALSE,"Monthly SAIDI";#N/A,#N/A,FALSE,"Yearly SAIDI";#N/A,#N/A,FALSE,"Monthly MAIFI";#N/A,#N/A,FALSE,"Yearly MAIFI";#N/A,#N/A,FALSE,"Monthly Cust &gt;=4 Int"}</definedName>
    <definedName name="vcbcvbcv" localSheetId="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'[41]Aday IS EG Subs'!#REF!</definedName>
    <definedName name="Vector_Pipeline_YR_2006">'[41]Aday IS EG Subs'!#REF!</definedName>
    <definedName name="Vector_Pipeline_YR_2007">'[41]Aday IS EG Subs'!#REF!</definedName>
    <definedName name="Vector_Pipeline_YR_2008">'[41]Aday IS EG Subs'!#REF!</definedName>
    <definedName name="Version" localSheetId="0" hidden="1">"a1"</definedName>
    <definedName name="Version" localSheetId="1" hidden="1">"a1"</definedName>
    <definedName name="Version" localSheetId="2" hidden="1">"a1"</definedName>
    <definedName name="version">[125]Cover!$A$9</definedName>
    <definedName name="vxcvxc">'[23]2005 CapEx (By VP By Dept) Budg'!$A$3:$P$431</definedName>
    <definedName name="vxcvxcvx">'[23]2005 CapEx (By VP By Dept) Budg'!$A$3:$P$431</definedName>
    <definedName name="vxvxvxcvxc">'[23]2005 CapEx (By VP By Dept) Budg'!$A$3:$P$431</definedName>
    <definedName name="vxzvxcvxzcvxcv">'[23]2005 CapEx (By VP By Dept) Budg'!$A$3:$P$431</definedName>
    <definedName name="WATERACT">'[4]Curr adj - depn basis diff'!#REF!</definedName>
    <definedName name="WCCGCR2">[119]Rates!$B$96:$C$190</definedName>
    <definedName name="we" localSheetId="4">{"'Metretek HTML'!$A$7:$W$42"}</definedName>
    <definedName name="we">{"'Metretek HTML'!$A$7:$W$42"}</definedName>
    <definedName name="wearwerawer">#REF!</definedName>
    <definedName name="wer" localSheetId="0" hidden="1">{#N/A,#N/A,FALSE,"Monthly SAIFI";#N/A,#N/A,FALSE,"Yearly SAIFI";#N/A,#N/A,FALSE,"Monthly CAIDI";#N/A,#N/A,FALSE,"Yearly CAIDI";#N/A,#N/A,FALSE,"Monthly SAIDI";#N/A,#N/A,FALSE,"Yearly SAIDI";#N/A,#N/A,FALSE,"Monthly MAIFI";#N/A,#N/A,FALSE,"Yearly MAIFI";#N/A,#N/A,FALSE,"Monthly Cust &gt;=4 Int"}</definedName>
    <definedName name="wer" localSheetId="1" hidden="1">{#N/A,#N/A,FALSE,"Monthly SAIFI";#N/A,#N/A,FALSE,"Yearly SAIFI";#N/A,#N/A,FALSE,"Monthly CAIDI";#N/A,#N/A,FALSE,"Yearly CAIDI";#N/A,#N/A,FALSE,"Monthly SAIDI";#N/A,#N/A,FALSE,"Yearly SAIDI";#N/A,#N/A,FALSE,"Monthly MAIFI";#N/A,#N/A,FALSE,"Yearly MAIFI";#N/A,#N/A,FALSE,"Monthly Cust &gt;=4 Int"}</definedName>
    <definedName name="wer" localSheetId="2" hidden="1">{#N/A,#N/A,FALSE,"Monthly SAIFI";#N/A,#N/A,FALSE,"Yearly SAIFI";#N/A,#N/A,FALSE,"Monthly CAIDI";#N/A,#N/A,FALSE,"Yearly CAIDI";#N/A,#N/A,FALSE,"Monthly SAIDI";#N/A,#N/A,FALSE,"Yearly SAIDI";#N/A,#N/A,FALSE,"Monthly MAIFI";#N/A,#N/A,FALSE,"Yearly MAIFI";#N/A,#N/A,FALSE,"Monthly Cust &gt;=4 Int"}</definedName>
    <definedName name="wer" localSheetId="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w3" localSheetId="0">[40]nVision!#REF!</definedName>
    <definedName name="werw3" localSheetId="1">[40]nVision!#REF!</definedName>
    <definedName name="werw3" localSheetId="2">[40]nVision!#REF!</definedName>
    <definedName name="werw3">#REF!</definedName>
    <definedName name="werwerwe" localSheetId="0">[40]nVision!#REF!</definedName>
    <definedName name="werwerwe" localSheetId="1">[40]nVision!#REF!</definedName>
    <definedName name="werwerwe" localSheetId="2">[40]nVision!#REF!</definedName>
    <definedName name="werwerwe">#REF!</definedName>
    <definedName name="WESTERN" localSheetId="0">#REF!</definedName>
    <definedName name="WESTERN" localSheetId="1">#REF!</definedName>
    <definedName name="WESTERN" localSheetId="2">#REF!</definedName>
    <definedName name="WESTERN">#REF!</definedName>
    <definedName name="wh" localSheetId="0" hidden="1">{#N/A,#N/A,FALSE,"O&amp;M by processes";#N/A,#N/A,FALSE,"Elec Act vs Bud";#N/A,#N/A,FALSE,"G&amp;A";#N/A,#N/A,FALSE,"BGS";#N/A,#N/A,FALSE,"Res Cost"}</definedName>
    <definedName name="wh" localSheetId="1" hidden="1">{#N/A,#N/A,FALSE,"O&amp;M by processes";#N/A,#N/A,FALSE,"Elec Act vs Bud";#N/A,#N/A,FALSE,"G&amp;A";#N/A,#N/A,FALSE,"BGS";#N/A,#N/A,FALSE,"Res Cost"}</definedName>
    <definedName name="wh" localSheetId="2" hidden="1">{#N/A,#N/A,FALSE,"O&amp;M by processes";#N/A,#N/A,FALSE,"Elec Act vs Bud";#N/A,#N/A,FALSE,"G&amp;A";#N/A,#N/A,FALSE,"BGS";#N/A,#N/A,FALSE,"Res Cost"}</definedName>
    <definedName name="wh" localSheetId="4" hidden="1">{#N/A,#N/A,FALSE,"O&amp;M by processes";#N/A,#N/A,FALSE,"Elec Act vs Bud";#N/A,#N/A,FALSE,"G&amp;A";#N/A,#N/A,FALSE,"BGS";#N/A,#N/A,FALSE,"Res Cost"}</definedName>
    <definedName name="wh" hidden="1">{#N/A,#N/A,FALSE,"O&amp;M by processes";#N/A,#N/A,FALSE,"Elec Act vs Bud";#N/A,#N/A,FALSE,"G&amp;A";#N/A,#N/A,FALSE,"BGS";#N/A,#N/A,FALSE,"Res Cost"}</definedName>
    <definedName name="what" localSheetId="0" hidden="1">{#N/A,#N/A,FALSE,"O&amp;M by processes";#N/A,#N/A,FALSE,"Elec Act vs Bud";#N/A,#N/A,FALSE,"G&amp;A";#N/A,#N/A,FALSE,"BGS";#N/A,#N/A,FALSE,"Res Cost"}</definedName>
    <definedName name="what" localSheetId="1" hidden="1">{#N/A,#N/A,FALSE,"O&amp;M by processes";#N/A,#N/A,FALSE,"Elec Act vs Bud";#N/A,#N/A,FALSE,"G&amp;A";#N/A,#N/A,FALSE,"BGS";#N/A,#N/A,FALSE,"Res Cost"}</definedName>
    <definedName name="what" localSheetId="2" hidden="1">{#N/A,#N/A,FALSE,"O&amp;M by processes";#N/A,#N/A,FALSE,"Elec Act vs Bud";#N/A,#N/A,FALSE,"G&amp;A";#N/A,#N/A,FALSE,"BGS";#N/A,#N/A,FALSE,"Res Cost"}</definedName>
    <definedName name="what" localSheetId="4"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0" hidden="1">{#N/A,#N/A,FALSE,"O&amp;M by processes";#N/A,#N/A,FALSE,"Elec Act vs Bud";#N/A,#N/A,FALSE,"G&amp;A";#N/A,#N/A,FALSE,"BGS";#N/A,#N/A,FALSE,"Res Cost"}</definedName>
    <definedName name="Whatwhat" localSheetId="1" hidden="1">{#N/A,#N/A,FALSE,"O&amp;M by processes";#N/A,#N/A,FALSE,"Elec Act vs Bud";#N/A,#N/A,FALSE,"G&amp;A";#N/A,#N/A,FALSE,"BGS";#N/A,#N/A,FALSE,"Res Cost"}</definedName>
    <definedName name="Whatwhat" localSheetId="2" hidden="1">{#N/A,#N/A,FALSE,"O&amp;M by processes";#N/A,#N/A,FALSE,"Elec Act vs Bud";#N/A,#N/A,FALSE,"G&amp;A";#N/A,#N/A,FALSE,"BGS";#N/A,#N/A,FALSE,"Res Cost"}</definedName>
    <definedName name="Whatwhat" localSheetId="4"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0" hidden="1">{#N/A,#N/A,FALSE,"O&amp;M by processes";#N/A,#N/A,FALSE,"Elec Act vs Bud";#N/A,#N/A,FALSE,"G&amp;A";#N/A,#N/A,FALSE,"BGS";#N/A,#N/A,FALSE,"Res Cost"}</definedName>
    <definedName name="who" localSheetId="1" hidden="1">{#N/A,#N/A,FALSE,"O&amp;M by processes";#N/A,#N/A,FALSE,"Elec Act vs Bud";#N/A,#N/A,FALSE,"G&amp;A";#N/A,#N/A,FALSE,"BGS";#N/A,#N/A,FALSE,"Res Cost"}</definedName>
    <definedName name="who" localSheetId="2" hidden="1">{#N/A,#N/A,FALSE,"O&amp;M by processes";#N/A,#N/A,FALSE,"Elec Act vs Bud";#N/A,#N/A,FALSE,"G&amp;A";#N/A,#N/A,FALSE,"BGS";#N/A,#N/A,FALSE,"Res Cost"}</definedName>
    <definedName name="who" localSheetId="4"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0" hidden="1">{#N/A,#N/A,FALSE,"O&amp;M by processes";#N/A,#N/A,FALSE,"Elec Act vs Bud";#N/A,#N/A,FALSE,"G&amp;A";#N/A,#N/A,FALSE,"BGS";#N/A,#N/A,FALSE,"Res Cost"}</definedName>
    <definedName name="whowho" localSheetId="1" hidden="1">{#N/A,#N/A,FALSE,"O&amp;M by processes";#N/A,#N/A,FALSE,"Elec Act vs Bud";#N/A,#N/A,FALSE,"G&amp;A";#N/A,#N/A,FALSE,"BGS";#N/A,#N/A,FALSE,"Res Cost"}</definedName>
    <definedName name="whowho" localSheetId="2" hidden="1">{#N/A,#N/A,FALSE,"O&amp;M by processes";#N/A,#N/A,FALSE,"Elec Act vs Bud";#N/A,#N/A,FALSE,"G&amp;A";#N/A,#N/A,FALSE,"BGS";#N/A,#N/A,FALSE,"Res Cost"}</definedName>
    <definedName name="whowho" localSheetId="4"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0" hidden="1">{#N/A,#N/A,FALSE,"O&amp;M by processes";#N/A,#N/A,FALSE,"Elec Act vs Bud";#N/A,#N/A,FALSE,"G&amp;A";#N/A,#N/A,FALSE,"BGS";#N/A,#N/A,FALSE,"Res Cost"}</definedName>
    <definedName name="whwh" localSheetId="1" hidden="1">{#N/A,#N/A,FALSE,"O&amp;M by processes";#N/A,#N/A,FALSE,"Elec Act vs Bud";#N/A,#N/A,FALSE,"G&amp;A";#N/A,#N/A,FALSE,"BGS";#N/A,#N/A,FALSE,"Res Cost"}</definedName>
    <definedName name="whwh" localSheetId="2" hidden="1">{#N/A,#N/A,FALSE,"O&amp;M by processes";#N/A,#N/A,FALSE,"Elec Act vs Bud";#N/A,#N/A,FALSE,"G&amp;A";#N/A,#N/A,FALSE,"BGS";#N/A,#N/A,FALSE,"Res Cost"}</definedName>
    <definedName name="whwh" localSheetId="4"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0" hidden="1">{#N/A,#N/A,FALSE,"O&amp;M by processes";#N/A,#N/A,FALSE,"Elec Act vs Bud";#N/A,#N/A,FALSE,"G&amp;A";#N/A,#N/A,FALSE,"BGS";#N/A,#N/A,FALSE,"Res Cost"}</definedName>
    <definedName name="why" localSheetId="1" hidden="1">{#N/A,#N/A,FALSE,"O&amp;M by processes";#N/A,#N/A,FALSE,"Elec Act vs Bud";#N/A,#N/A,FALSE,"G&amp;A";#N/A,#N/A,FALSE,"BGS";#N/A,#N/A,FALSE,"Res Cost"}</definedName>
    <definedName name="why" localSheetId="2" hidden="1">{#N/A,#N/A,FALSE,"O&amp;M by processes";#N/A,#N/A,FALSE,"Elec Act vs Bud";#N/A,#N/A,FALSE,"G&amp;A";#N/A,#N/A,FALSE,"BGS";#N/A,#N/A,FALSE,"Res Cost"}</definedName>
    <definedName name="why" localSheetId="4"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0" hidden="1">{#N/A,#N/A,FALSE,"O&amp;M by processes";#N/A,#N/A,FALSE,"Elec Act vs Bud";#N/A,#N/A,FALSE,"G&amp;A";#N/A,#N/A,FALSE,"BGS";#N/A,#N/A,FALSE,"Res Cost"}</definedName>
    <definedName name="wrn" localSheetId="1" hidden="1">{#N/A,#N/A,FALSE,"O&amp;M by processes";#N/A,#N/A,FALSE,"Elec Act vs Bud";#N/A,#N/A,FALSE,"G&amp;A";#N/A,#N/A,FALSE,"BGS";#N/A,#N/A,FALSE,"Res Cost"}</definedName>
    <definedName name="wrn" localSheetId="2" hidden="1">{#N/A,#N/A,FALSE,"O&amp;M by processes";#N/A,#N/A,FALSE,"Elec Act vs Bud";#N/A,#N/A,FALSE,"G&amp;A";#N/A,#N/A,FALSE,"BGS";#N/A,#N/A,FALSE,"Res Cost"}</definedName>
    <definedName name="wrn" localSheetId="4"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0" hidden="1">{#N/A,#N/A,FALSE,"CURRENT"}</definedName>
    <definedName name="wrn.722." localSheetId="1" hidden="1">{#N/A,#N/A,FALSE,"CURRENT"}</definedName>
    <definedName name="wrn.722." localSheetId="2" hidden="1">{#N/A,#N/A,FALSE,"CURRENT"}</definedName>
    <definedName name="wrn.722." localSheetId="4" hidden="1">{#N/A,#N/A,FALSE,"CURRENT"}</definedName>
    <definedName name="wrn.722." hidden="1">{#N/A,#N/A,FALSE,"CURRENT"}</definedName>
    <definedName name="wrn.AGT." localSheetId="0" hidden="1">{"AGT",#N/A,FALSE,"Revenue"}</definedName>
    <definedName name="wrn.AGT." localSheetId="1" hidden="1">{"AGT",#N/A,FALSE,"Revenue"}</definedName>
    <definedName name="wrn.AGT." localSheetId="2" hidden="1">{"AGT",#N/A,FALSE,"Revenue"}</definedName>
    <definedName name="wrn.AGT." localSheetId="4" hidden="1">{"AGT",#N/A,FALSE,"Revenue"}</definedName>
    <definedName name="wrn.AGT." hidden="1">{"AGT",#N/A,FALSE,"Revenue"}</definedName>
    <definedName name="wrn.ARREC." localSheetId="0" hidden="1">{#N/A,#N/A,FALSE,"ARREC"}</definedName>
    <definedName name="wrn.ARREC." localSheetId="1" hidden="1">{#N/A,#N/A,FALSE,"ARREC"}</definedName>
    <definedName name="wrn.ARREC." localSheetId="2" hidden="1">{#N/A,#N/A,FALSE,"ARREC"}</definedName>
    <definedName name="wrn.ARREC." localSheetId="4" hidden="1">{#N/A,#N/A,FALSE,"ARREC"}</definedName>
    <definedName name="wrn.ARREC." hidden="1">{#N/A,#N/A,FALSE,"ARREC"}</definedName>
    <definedName name="wrn.August._.1._.2003._.Rate._.Change." localSheetId="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0" hidden="1">{#N/A,#N/A,FALSE,"O&amp;M by processes";#N/A,#N/A,FALSE,"Elec Act vs Bud";#N/A,#N/A,FALSE,"G&amp;A";#N/A,#N/A,FALSE,"BGS";#N/A,#N/A,FALSE,"Res Cost"}</definedName>
    <definedName name="wrn.Basic." localSheetId="1" hidden="1">{#N/A,#N/A,FALSE,"O&amp;M by processes";#N/A,#N/A,FALSE,"Elec Act vs Bud";#N/A,#N/A,FALSE,"G&amp;A";#N/A,#N/A,FALSE,"BGS";#N/A,#N/A,FALSE,"Res Cost"}</definedName>
    <definedName name="wrn.Basic." localSheetId="2" hidden="1">{#N/A,#N/A,FALSE,"O&amp;M by processes";#N/A,#N/A,FALSE,"Elec Act vs Bud";#N/A,#N/A,FALSE,"G&amp;A";#N/A,#N/A,FALSE,"BGS";#N/A,#N/A,FALSE,"Res Cost"}</definedName>
    <definedName name="wrn.Basic." localSheetId="4"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0" hidden="1">{#N/A,#N/A,FALSE,"Elec Deliv";#N/A,#N/A,FALSE,"Atlantic Pie";#N/A,#N/A,FALSE,"Bay Pie";#N/A,#N/A,FALSE,"New Castle Pie";#N/A,#N/A,FALSE,"Transmission Pie"}</definedName>
    <definedName name="wrn.ChartSet." localSheetId="1" hidden="1">{#N/A,#N/A,FALSE,"Elec Deliv";#N/A,#N/A,FALSE,"Atlantic Pie";#N/A,#N/A,FALSE,"Bay Pie";#N/A,#N/A,FALSE,"New Castle Pie";#N/A,#N/A,FALSE,"Transmission Pie"}</definedName>
    <definedName name="wrn.ChartSet." localSheetId="2" hidden="1">{#N/A,#N/A,FALSE,"Elec Deliv";#N/A,#N/A,FALSE,"Atlantic Pie";#N/A,#N/A,FALSE,"Bay Pie";#N/A,#N/A,FALSE,"New Castle Pie";#N/A,#N/A,FALSE,"Transmission Pie"}</definedName>
    <definedName name="wrn.ChartSet." localSheetId="4"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0" hidden="1">{"Retail CP pg1",#N/A,FALSE,"FACTOR3";"Retail CP pg2",#N/A,FALSE,"FACTOR3";"Retail CP pg3",#N/A,FALSE,"FACTOR3"}</definedName>
    <definedName name="wrn.CP._.Demand." localSheetId="1" hidden="1">{"Retail CP pg1",#N/A,FALSE,"FACTOR3";"Retail CP pg2",#N/A,FALSE,"FACTOR3";"Retail CP pg3",#N/A,FALSE,"FACTOR3"}</definedName>
    <definedName name="wrn.CP._.Demand." localSheetId="2" hidden="1">{"Retail CP pg1",#N/A,FALSE,"FACTOR3";"Retail CP pg2",#N/A,FALSE,"FACTOR3";"Retail CP pg3",#N/A,FALSE,"FACTOR3"}</definedName>
    <definedName name="wrn.CP._.Demand." localSheetId="4" hidden="1">{"Retail CP pg1",#N/A,FALSE,"FACTOR3";"Retail CP pg2",#N/A,FALSE,"FACTOR3";"Retail CP pg3",#N/A,FALSE,"FACTOR3"}</definedName>
    <definedName name="wrn.CP._.Demand." hidden="1">{"Retail CP pg1",#N/A,FALSE,"FACTOR3";"Retail CP pg2",#N/A,FALSE,"FACTOR3";"Retail CP pg3",#N/A,FALSE,"FACTOR3"}</definedName>
    <definedName name="wrn.CP._.Demand2." localSheetId="0" hidden="1">{"Retail CP pg1",#N/A,FALSE,"FACTOR3";"Retail CP pg2",#N/A,FALSE,"FACTOR3";"Retail CP pg3",#N/A,FALSE,"FACTOR3"}</definedName>
    <definedName name="wrn.CP._.Demand2." localSheetId="1" hidden="1">{"Retail CP pg1",#N/A,FALSE,"FACTOR3";"Retail CP pg2",#N/A,FALSE,"FACTOR3";"Retail CP pg3",#N/A,FALSE,"FACTOR3"}</definedName>
    <definedName name="wrn.CP._.Demand2." localSheetId="2" hidden="1">{"Retail CP pg1",#N/A,FALSE,"FACTOR3";"Retail CP pg2",#N/A,FALSE,"FACTOR3";"Retail CP pg3",#N/A,FALSE,"FACTOR3"}</definedName>
    <definedName name="wrn.CP._.Demand2." localSheetId="4" hidden="1">{"Retail CP pg1",#N/A,FALSE,"FACTOR3";"Retail CP pg2",#N/A,FALSE,"FACTOR3";"Retail CP pg3",#N/A,FALSE,"FACTOR3"}</definedName>
    <definedName name="wrn.CP._.Demand2." hidden="1">{"Retail CP pg1",#N/A,FALSE,"FACTOR3";"Retail CP pg2",#N/A,FALSE,"FACTOR3";"Retail CP pg3",#N/A,FALSE,"FACTOR3"}</definedName>
    <definedName name="wrn.Data._.dump." localSheetId="0" hidden="1">{"Input Data",#N/A,FALSE,"Input";"Income and Cash Flow",#N/A,FALSE,"Calculations"}</definedName>
    <definedName name="wrn.Data._.dump." localSheetId="1" hidden="1">{"Input Data",#N/A,FALSE,"Input";"Income and Cash Flow",#N/A,FALSE,"Calculations"}</definedName>
    <definedName name="wrn.Data._.dump." localSheetId="2" hidden="1">{"Input Data",#N/A,FALSE,"Input";"Income and Cash Flow",#N/A,FALSE,"Calculations"}</definedName>
    <definedName name="wrn.Data._.dump." localSheetId="4" hidden="1">{"Input Data",#N/A,FALSE,"Input";"Income and Cash Flow",#N/A,FALSE,"Calculations"}</definedName>
    <definedName name="wrn.Data._.dump." hidden="1">{"Input Data",#N/A,FALSE,"Input";"Income and Cash Flow",#N/A,FALSE,"Calculations"}</definedName>
    <definedName name="wrn.Deferral._.Forecast." localSheetId="0" hidden="1">{"Summary Deferral Forecast",#N/A,FALSE,"Deferral Forecast";"BGS Deferral Forecast",#N/A,FALSE,"BGS Deferral";"NNC Deferral Forecast",#N/A,FALSE,"NNC Deferral";"MTCDeferralForecast",#N/A,FALSE,"MTC Deferral";"SBC Deferral Forecast",#N/A,FALSE,"SBC Deferral"}</definedName>
    <definedName name="wrn.Deferral._.Forecast." localSheetId="1" hidden="1">{"Summary Deferral Forecast",#N/A,FALSE,"Deferral Forecast";"BGS Deferral Forecast",#N/A,FALSE,"BGS Deferral";"NNC Deferral Forecast",#N/A,FALSE,"NNC Deferral";"MTCDeferralForecast",#N/A,FALSE,"MTC Deferral";"SBC Deferral Forecast",#N/A,FALSE,"SBC Deferral"}</definedName>
    <definedName name="wrn.Deferral._.Forecast." localSheetId="2" hidden="1">{"Summary Deferral Forecast",#N/A,FALSE,"Deferral Forecast";"BGS Deferral Forecast",#N/A,FALSE,"BGS Deferral";"NNC Deferral Forecast",#N/A,FALSE,"NNC Deferral";"MTCDeferralForecast",#N/A,FALSE,"MTC Deferral";"SBC Deferral Forecast",#N/A,FALSE,"SBC Deferral"}</definedName>
    <definedName name="wrn.Deferral._.Forecast." localSheetId="4"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0" hidden="1">{#N/A,#N/A,FALSE,"EMPPAY"}</definedName>
    <definedName name="wrn.EMPPAY." localSheetId="1" hidden="1">{#N/A,#N/A,FALSE,"EMPPAY"}</definedName>
    <definedName name="wrn.EMPPAY." localSheetId="2" hidden="1">{#N/A,#N/A,FALSE,"EMPPAY"}</definedName>
    <definedName name="wrn.EMPPAY." localSheetId="4" hidden="1">{#N/A,#N/A,FALSE,"EMPPAY"}</definedName>
    <definedName name="wrn.EMPPAY." hidden="1">{#N/A,#N/A,FALSE,"EMPPAY"}</definedName>
    <definedName name="wrn.Filing." localSheetId="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0" hidden="1">{"Print Empty Template",#N/A,FALSE,"Input"}</definedName>
    <definedName name="wrn.For._.filling._.out._.assessments." localSheetId="1" hidden="1">{"Print Empty Template",#N/A,FALSE,"Input"}</definedName>
    <definedName name="wrn.For._.filling._.out._.assessments." localSheetId="2" hidden="1">{"Print Empty Template",#N/A,FALSE,"Input"}</definedName>
    <definedName name="wrn.For._.filling._.out._.assessments." localSheetId="4" hidden="1">{"Print Empty Template",#N/A,FALSE,"Input"}</definedName>
    <definedName name="wrn.For._.filling._.out._.assessments." hidden="1">{"Print Empty Template",#N/A,FALSE,"Input"}</definedName>
    <definedName name="wrn.HLP._.Detail." localSheetId="0" hidden="1">{"2002 - 2006 Detail Income Statement",#N/A,FALSE,"TUB Income Statement wo DW";"BGS Deferral",#N/A,FALSE,"BGS Deferral";"NNC Deferral",#N/A,FALSE,"NNC Deferral";"MTC Deferral",#N/A,FALSE,"MTC Deferral";#N/A,#N/A,FALSE,"Schedule D"}</definedName>
    <definedName name="wrn.HLP._.Detail." localSheetId="1" hidden="1">{"2002 - 2006 Detail Income Statement",#N/A,FALSE,"TUB Income Statement wo DW";"BGS Deferral",#N/A,FALSE,"BGS Deferral";"NNC Deferral",#N/A,FALSE,"NNC Deferral";"MTC Deferral",#N/A,FALSE,"MTC Deferral";#N/A,#N/A,FALSE,"Schedule D"}</definedName>
    <definedName name="wrn.HLP._.Detail." localSheetId="2" hidden="1">{"2002 - 2006 Detail Income Statement",#N/A,FALSE,"TUB Income Statement wo DW";"BGS Deferral",#N/A,FALSE,"BGS Deferral";"NNC Deferral",#N/A,FALSE,"NNC Deferral";"MTC Deferral",#N/A,FALSE,"MTC Deferral";#N/A,#N/A,FALSE,"Schedule D"}</definedName>
    <definedName name="wrn.HLP._.Detail." localSheetId="4"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PrintAll." localSheetId="0" hidden="1">{#N/A,#N/A,FALSE,"Monthly SAIFI";#N/A,#N/A,FALSE,"Yearly SAIFI";#N/A,#N/A,FALSE,"Monthly CAIDI";#N/A,#N/A,FALSE,"Yearly CAIDI";#N/A,#N/A,FALSE,"Monthly SAIDI";#N/A,#N/A,FALSE,"Yearly SAIDI";#N/A,#N/A,FALSE,"Monthly MAIFI";#N/A,#N/A,FALSE,"Yearly MAIFI";#N/A,#N/A,FALSE,"Monthly Cust &gt;=4 Int"}</definedName>
    <definedName name="wrn.PrintAll." localSheetId="1" hidden="1">{#N/A,#N/A,FALSE,"Monthly SAIFI";#N/A,#N/A,FALSE,"Yearly SAIFI";#N/A,#N/A,FALSE,"Monthly CAIDI";#N/A,#N/A,FALSE,"Yearly CAIDI";#N/A,#N/A,FALSE,"Monthly SAIDI";#N/A,#N/A,FALSE,"Yearly SAIDI";#N/A,#N/A,FALSE,"Monthly MAIFI";#N/A,#N/A,FALSE,"Yearly MAIFI";#N/A,#N/A,FALSE,"Monthly Cust &gt;=4 Int"}</definedName>
    <definedName name="wrn.PrintAll." localSheetId="2" hidden="1">{#N/A,#N/A,FALSE,"Monthly SAIFI";#N/A,#N/A,FALSE,"Yearly SAIFI";#N/A,#N/A,FALSE,"Monthly CAIDI";#N/A,#N/A,FALSE,"Yearly CAIDI";#N/A,#N/A,FALSE,"Monthly SAIDI";#N/A,#N/A,FALSE,"Yearly SAIDI";#N/A,#N/A,FALSE,"Monthly MAIFI";#N/A,#N/A,FALSE,"Yearly MAIFI";#N/A,#N/A,FALSE,"Monthly Cust &gt;=4 Int"}</definedName>
    <definedName name="wrn.PrintAll." localSheetId="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eport." localSheetId="0" hidden="1">{#N/A,#N/A,FALSE,"Work performed";#N/A,#N/A,FALSE,"Resources"}</definedName>
    <definedName name="wrn.Report." localSheetId="1" hidden="1">{#N/A,#N/A,FALSE,"Work performed";#N/A,#N/A,FALSE,"Resources"}</definedName>
    <definedName name="wrn.Report." localSheetId="2" hidden="1">{#N/A,#N/A,FALSE,"Work performed";#N/A,#N/A,FALSE,"Resources"}</definedName>
    <definedName name="wrn.Report." localSheetId="4" hidden="1">{#N/A,#N/A,FALSE,"Work performed";#N/A,#N/A,FALSE,"Resources"}</definedName>
    <definedName name="wrn.Report." hidden="1">{#N/A,#N/A,FALSE,"Work performed";#N/A,#N/A,FALSE,"Resources"}</definedName>
    <definedName name="wrn.Revenue._.Analysis." localSheetId="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0" hidden="1">{#N/A,#N/A,FALSE,"Work performed";#N/A,#N/A,FALSE,"Resources"}</definedName>
    <definedName name="wrn.Supporting._.Calculations." localSheetId="1" hidden="1">{#N/A,#N/A,FALSE,"Work performed";#N/A,#N/A,FALSE,"Resources"}</definedName>
    <definedName name="wrn.Supporting._.Calculations." localSheetId="2" hidden="1">{#N/A,#N/A,FALSE,"Work performed";#N/A,#N/A,FALSE,"Resources"}</definedName>
    <definedName name="wrn.Supporting._.Calculations." localSheetId="4" hidden="1">{#N/A,#N/A,FALSE,"Work performed";#N/A,#N/A,FALSE,"Resources"}</definedName>
    <definedName name="wrn.Supporting._.Calculations." hidden="1">{#N/A,#N/A,FALSE,"Work performed";#N/A,#N/A,FALSE,"Resources"}</definedName>
    <definedName name="wrn.Tax._.Accrual." localSheetId="0" hidden="1">{#N/A,#N/A,TRUE,"TAXPROV";#N/A,#N/A,TRUE,"FLOWTHRU";#N/A,#N/A,TRUE,"SCHEDULE M'S";#N/A,#N/A,TRUE,"PLANT M'S";#N/A,#N/A,TRUE,"TAXJE"}</definedName>
    <definedName name="wrn.Tax._.Accrual." localSheetId="1" hidden="1">{#N/A,#N/A,TRUE,"TAXPROV";#N/A,#N/A,TRUE,"FLOWTHRU";#N/A,#N/A,TRUE,"SCHEDULE M'S";#N/A,#N/A,TRUE,"PLANT M'S";#N/A,#N/A,TRUE,"TAXJE"}</definedName>
    <definedName name="wrn.Tax._.Accrual." localSheetId="2" hidden="1">{#N/A,#N/A,TRUE,"TAXPROV";#N/A,#N/A,TRUE,"FLOWTHRU";#N/A,#N/A,TRUE,"SCHEDULE M'S";#N/A,#N/A,TRUE,"PLANT M'S";#N/A,#N/A,TRUE,"TAXJE"}</definedName>
    <definedName name="wrn.Tax._.Accrual." localSheetId="4" hidden="1">{#N/A,#N/A,TRUE,"TAXPROV";#N/A,#N/A,TRUE,"FLOWTHRU";#N/A,#N/A,TRUE,"SCHEDULE M'S";#N/A,#N/A,TRUE,"PLANT M'S";#N/A,#N/A,TRUE,"TAXJE"}</definedName>
    <definedName name="wrn.Tax._.Accrual." hidden="1">{#N/A,#N/A,TRUE,"TAXPROV";#N/A,#N/A,TRUE,"FLOWTHRU";#N/A,#N/A,TRUE,"SCHEDULE M'S";#N/A,#N/A,TRUE,"PLANT M'S";#N/A,#N/A,TRUE,"TAXJE"}</definedName>
    <definedName name="xa" localSheetId="4">{"'Metretek HTML'!$A$7:$W$42"}</definedName>
    <definedName name="xa">{"'Metretek HTML'!$A$7:$W$42"}</definedName>
    <definedName name="xcvxvx">#REF!</definedName>
    <definedName name="xls" localSheetId="4">{"'Metretek HTML'!$A$7:$W$42"}</definedName>
    <definedName name="xls">{"'Metretek HTML'!$A$7:$W$42"}</definedName>
    <definedName name="XO" localSheetId="4">{"'Metretek HTML'!$A$7:$W$42"}</definedName>
    <definedName name="XO">{"'Metretek HTML'!$A$7:$W$42"}</definedName>
    <definedName name="xs" localSheetId="4">{"'Metretek HTML'!$A$7:$W$42"}</definedName>
    <definedName name="xs">{"'Metretek HTML'!$A$7:$W$42"}</definedName>
    <definedName name="xTc">'[126]PMG Annual'!#REF!</definedName>
    <definedName name="xvsdgsgfsf">'[23]2005 CapEx (By VP By Dept) Budg'!$A$3:$P$431</definedName>
    <definedName name="xvxvxzvxc">#REF!</definedName>
    <definedName name="xx" localSheetId="0" hidden="1">{#N/A,#N/A,FALSE,"EMPPAY"}</definedName>
    <definedName name="xx" localSheetId="1" hidden="1">{#N/A,#N/A,FALSE,"EMPPAY"}</definedName>
    <definedName name="xx" localSheetId="2" hidden="1">{#N/A,#N/A,FALSE,"EMPPAY"}</definedName>
    <definedName name="xx" localSheetId="4">{"'Metretek HTML'!$A$7:$W$42"}</definedName>
    <definedName name="xx">{"'Metretek HTML'!$A$7:$W$42"}</definedName>
    <definedName name="xxx" localSheetId="0" hidden="1">{#N/A,#N/A,FALSE,"O&amp;M by processes";#N/A,#N/A,FALSE,"Elec Act vs Bud";#N/A,#N/A,FALSE,"G&amp;A";#N/A,#N/A,FALSE,"BGS";#N/A,#N/A,FALSE,"Res Cost"}</definedName>
    <definedName name="xxx" localSheetId="1" hidden="1">{#N/A,#N/A,FALSE,"O&amp;M by processes";#N/A,#N/A,FALSE,"Elec Act vs Bud";#N/A,#N/A,FALSE,"G&amp;A";#N/A,#N/A,FALSE,"BGS";#N/A,#N/A,FALSE,"Res Cost"}</definedName>
    <definedName name="xxx" localSheetId="2" hidden="1">{#N/A,#N/A,FALSE,"O&amp;M by processes";#N/A,#N/A,FALSE,"Elec Act vs Bud";#N/A,#N/A,FALSE,"G&amp;A";#N/A,#N/A,FALSE,"BGS";#N/A,#N/A,FALSE,"Res Cost"}</definedName>
    <definedName name="xxx" localSheetId="4"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0" hidden="1">{#N/A,#N/A,FALSE,"O&amp;M by processes";#N/A,#N/A,FALSE,"Elec Act vs Bud";#N/A,#N/A,FALSE,"G&amp;A";#N/A,#N/A,FALSE,"BGS";#N/A,#N/A,FALSE,"Res Cost"}</definedName>
    <definedName name="xxxx" localSheetId="1" hidden="1">{#N/A,#N/A,FALSE,"O&amp;M by processes";#N/A,#N/A,FALSE,"Elec Act vs Bud";#N/A,#N/A,FALSE,"G&amp;A";#N/A,#N/A,FALSE,"BGS";#N/A,#N/A,FALSE,"Res Cost"}</definedName>
    <definedName name="xxxx" localSheetId="2" hidden="1">{#N/A,#N/A,FALSE,"O&amp;M by processes";#N/A,#N/A,FALSE,"Elec Act vs Bud";#N/A,#N/A,FALSE,"G&amp;A";#N/A,#N/A,FALSE,"BGS";#N/A,#N/A,FALSE,"Res Cost"}</definedName>
    <definedName name="xxxx" localSheetId="4"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4">{"'Metretek HTML'!$A$7:$W$42"}</definedName>
    <definedName name="xxxxxxx">{"'Metretek HTML'!$A$7:$W$42"}</definedName>
    <definedName name="XXXXXXXXXXXXXX" localSheetId="4">{"'Metretek HTML'!$A$7:$W$42"}</definedName>
    <definedName name="XXXXXXXXXXXXXX">{"'Metretek HTML'!$A$7:$W$42"}</definedName>
    <definedName name="xy" localSheetId="4">{"'Metretek HTML'!$A$7:$W$42"}</definedName>
    <definedName name="xy">{"'Metretek HTML'!$A$7:$W$42"}</definedName>
    <definedName name="XZ" localSheetId="4">{"'Metretek HTML'!$A$7:$W$42"}</definedName>
    <definedName name="XZ">{"'Metretek HTML'!$A$7:$W$42"}</definedName>
    <definedName name="xzczczczxc">#REF!</definedName>
    <definedName name="y" localSheetId="0" hidden="1">{#N/A,#N/A,FALSE,"Monthly SAIFI";#N/A,#N/A,FALSE,"Yearly SAIFI";#N/A,#N/A,FALSE,"Monthly CAIDI";#N/A,#N/A,FALSE,"Yearly CAIDI";#N/A,#N/A,FALSE,"Monthly SAIDI";#N/A,#N/A,FALSE,"Yearly SAIDI";#N/A,#N/A,FALSE,"Monthly MAIFI";#N/A,#N/A,FALSE,"Yearly MAIFI";#N/A,#N/A,FALSE,"Monthly Cust &gt;=4 Int"}</definedName>
    <definedName name="y" localSheetId="1" hidden="1">{#N/A,#N/A,FALSE,"Monthly SAIFI";#N/A,#N/A,FALSE,"Yearly SAIFI";#N/A,#N/A,FALSE,"Monthly CAIDI";#N/A,#N/A,FALSE,"Yearly CAIDI";#N/A,#N/A,FALSE,"Monthly SAIDI";#N/A,#N/A,FALSE,"Yearly SAIDI";#N/A,#N/A,FALSE,"Monthly MAIFI";#N/A,#N/A,FALSE,"Yearly MAIFI";#N/A,#N/A,FALSE,"Monthly Cust &gt;=4 Int"}</definedName>
    <definedName name="y" localSheetId="2" hidden="1">{#N/A,#N/A,FALSE,"Monthly SAIFI";#N/A,#N/A,FALSE,"Yearly SAIFI";#N/A,#N/A,FALSE,"Monthly CAIDI";#N/A,#N/A,FALSE,"Yearly CAIDI";#N/A,#N/A,FALSE,"Monthly SAIDI";#N/A,#N/A,FALSE,"Yearly SAIDI";#N/A,#N/A,FALSE,"Monthly MAIFI";#N/A,#N/A,FALSE,"Yearly MAIFI";#N/A,#N/A,FALSE,"Monthly Cust &gt;=4 Int"}</definedName>
    <definedName name="y" localSheetId="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ct">'[37]all EED O&amp;M BO data'!$O$2:$O$5000</definedName>
    <definedName name="Year" localSheetId="0">[127]Rev_Req!$I$5</definedName>
    <definedName name="Year" localSheetId="1">[127]Rev_Req!$I$5</definedName>
    <definedName name="Year" localSheetId="2">[127]Rev_Req!$I$5</definedName>
    <definedName name="Year" localSheetId="4">#REF!</definedName>
    <definedName name="Year">[128]Rev_Req!$I$5</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[129]INPUTS!$C$17</definedName>
    <definedName name="yeartodate">[99]RPT80MAR!$A$84:$D$158</definedName>
    <definedName name="YEBudVar">'[37]all EED O&amp;M BO data'!$R$2:$R$5000</definedName>
    <definedName name="YEDATE">#REF!</definedName>
    <definedName name="YEQtrVar">'[37]all EED O&amp;M BO data'!$S$2:$S$5000</definedName>
    <definedName name="YORK_COUNTY" localSheetId="0">#REF!</definedName>
    <definedName name="YORK_COUNTY" localSheetId="1">#REF!</definedName>
    <definedName name="YORK_COUNTY" localSheetId="2">#REF!</definedName>
    <definedName name="YORK_COUNTY">#REF!</definedName>
    <definedName name="YR_2005">'[41]Aday IS EG Subs'!#REF!</definedName>
    <definedName name="YR_2006">'[41]Aday IS EG Subs'!#REF!</definedName>
    <definedName name="YR_2007">'[41]Aday IS EG Subs'!#REF!</definedName>
    <definedName name="YR_2008">'[41]Aday IS EG Subs'!#REF!</definedName>
    <definedName name="yrtm1">[6]Print!$I$31</definedName>
    <definedName name="yrtm2">[6]Print!$G$31</definedName>
    <definedName name="yrtm3">[6]Print!$E$31</definedName>
    <definedName name="yrtm4">[6]Print!$C$31</definedName>
    <definedName name="yryryrr" localSheetId="0" hidden="1">{#N/A,#N/A,FALSE,"Monthly SAIFI";#N/A,#N/A,FALSE,"Yearly SAIFI";#N/A,#N/A,FALSE,"Monthly CAIDI";#N/A,#N/A,FALSE,"Yearly CAIDI";#N/A,#N/A,FALSE,"Monthly SAIDI";#N/A,#N/A,FALSE,"Yearly SAIDI";#N/A,#N/A,FALSE,"Monthly MAIFI";#N/A,#N/A,FALSE,"Yearly MAIFI";#N/A,#N/A,FALSE,"Monthly Cust &gt;=4 Int"}</definedName>
    <definedName name="yryryrr" localSheetId="1" hidden="1">{#N/A,#N/A,FALSE,"Monthly SAIFI";#N/A,#N/A,FALSE,"Yearly SAIFI";#N/A,#N/A,FALSE,"Monthly CAIDI";#N/A,#N/A,FALSE,"Yearly CAIDI";#N/A,#N/A,FALSE,"Monthly SAIDI";#N/A,#N/A,FALSE,"Yearly SAIDI";#N/A,#N/A,FALSE,"Monthly MAIFI";#N/A,#N/A,FALSE,"Yearly MAIFI";#N/A,#N/A,FALSE,"Monthly Cust &gt;=4 Int"}</definedName>
    <definedName name="yryryrr" localSheetId="2" hidden="1">{#N/A,#N/A,FALSE,"Monthly SAIFI";#N/A,#N/A,FALSE,"Yearly SAIFI";#N/A,#N/A,FALSE,"Monthly CAIDI";#N/A,#N/A,FALSE,"Yearly CAIDI";#N/A,#N/A,FALSE,"Monthly SAIDI";#N/A,#N/A,FALSE,"Yearly SAIDI";#N/A,#N/A,FALSE,"Monthly MAIFI";#N/A,#N/A,FALSE,"Yearly MAIFI";#N/A,#N/A,FALSE,"Monthly Cust &gt;=4 Int"}</definedName>
    <definedName name="yryryrr" localSheetId="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TDAct">'[37]all EED O&amp;M BO data'!$J$2:$J$5000</definedName>
    <definedName name="YTDBudVar">'[37]all EED O&amp;M BO data'!$M$2:$M$5000</definedName>
    <definedName name="YTDCFLE" localSheetId="0">'[100]DCF - Alcar LE'!$R$2:$AD$91</definedName>
    <definedName name="YTDCFLE" localSheetId="1">'[100]DCF - Alcar LE'!$R$2:$AD$91</definedName>
    <definedName name="YTDCFLE" localSheetId="2">'[100]DCF - Alcar LE'!$R$2:$AD$91</definedName>
    <definedName name="YTDCFLE">#REF!</definedName>
    <definedName name="YTDQtrVar">'[37]all EED O&amp;M BO data'!$N$2:$N$5000</definedName>
    <definedName name="yy" localSheetId="4">{"'Metretek HTML'!$A$7:$W$42"}</definedName>
    <definedName name="yy">{"'Metretek HTML'!$A$7:$W$42"}</definedName>
    <definedName name="z" localSheetId="0" hidden="1">{#N/A,#N/A,FALSE,"Monthly SAIFI";#N/A,#N/A,FALSE,"Yearly SAIFI";#N/A,#N/A,FALSE,"Monthly CAIDI";#N/A,#N/A,FALSE,"Yearly CAIDI";#N/A,#N/A,FALSE,"Monthly SAIDI";#N/A,#N/A,FALSE,"Yearly SAIDI";#N/A,#N/A,FALSE,"Monthly MAIFI";#N/A,#N/A,FALSE,"Yearly MAIFI";#N/A,#N/A,FALSE,"Monthly Cust &gt;=4 Int"}</definedName>
    <definedName name="z" localSheetId="1" hidden="1">{#N/A,#N/A,FALSE,"Monthly SAIFI";#N/A,#N/A,FALSE,"Yearly SAIFI";#N/A,#N/A,FALSE,"Monthly CAIDI";#N/A,#N/A,FALSE,"Yearly CAIDI";#N/A,#N/A,FALSE,"Monthly SAIDI";#N/A,#N/A,FALSE,"Yearly SAIDI";#N/A,#N/A,FALSE,"Monthly MAIFI";#N/A,#N/A,FALSE,"Yearly MAIFI";#N/A,#N/A,FALSE,"Monthly Cust &gt;=4 Int"}</definedName>
    <definedName name="z" localSheetId="2" hidden="1">{#N/A,#N/A,FALSE,"Monthly SAIFI";#N/A,#N/A,FALSE,"Yearly SAIFI";#N/A,#N/A,FALSE,"Monthly CAIDI";#N/A,#N/A,FALSE,"Yearly CAIDI";#N/A,#N/A,FALSE,"Monthly SAIDI";#N/A,#N/A,FALSE,"Yearly SAIDI";#N/A,#N/A,FALSE,"Monthly MAIFI";#N/A,#N/A,FALSE,"Yearly MAIFI";#N/A,#N/A,FALSE,"Monthly Cust &gt;=4 Int"}</definedName>
    <definedName name="z" localSheetId="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3BDD6235_B127_4929_8311_BDAF7BB89818_.wvu.PrintArea" localSheetId="4" hidden="1">F.4!$A$2:$R$4</definedName>
    <definedName name="Z_3BDD6235_B127_4929_8311_BDAF7BB89818_.wvu.PrintTitles" localSheetId="4" hidden="1">F.4!$2:$4</definedName>
    <definedName name="Z_3BDD6235_B127_4929_8311_BDAF7BB89818_.wvu.Rows" localSheetId="4" hidden="1">F.4!#REF!</definedName>
    <definedName name="Z_4C8E812F_DAB5_4C49_9682_E5A34DC8C1B4_.wvu.PrintArea" localSheetId="4" hidden="1">F.4!$A$2:$R$4</definedName>
    <definedName name="Z_4C8E812F_DAB5_4C49_9682_E5A34DC8C1B4_.wvu.PrintTitles" localSheetId="4" hidden="1">F.4!$2:$4</definedName>
    <definedName name="Z_4C8E812F_DAB5_4C49_9682_E5A34DC8C1B4_.wvu.Rows" localSheetId="4" hidden="1">F.4!#REF!</definedName>
    <definedName name="Z_4F5BB44A_5460_4358_BCFE_B7FB945BAE1D_.wvu.PrintArea" localSheetId="4" hidden="1">F.4!$A$2:$R$4</definedName>
    <definedName name="Z_4F5BB44A_5460_4358_BCFE_B7FB945BAE1D_.wvu.PrintTitles" localSheetId="4" hidden="1">F.4!$2:$4</definedName>
    <definedName name="Z_4F5BB44A_5460_4358_BCFE_B7FB945BAE1D_.wvu.Rows" localSheetId="4" hidden="1">F.4!#REF!</definedName>
    <definedName name="Z_6FDC2004_56D4_4E4C_BEEF_80DB64AD0DBB_.wvu.PrintArea" localSheetId="4" hidden="1">F.4!$A$2:$R$4</definedName>
    <definedName name="Z_6FDC2004_56D4_4E4C_BEEF_80DB64AD0DBB_.wvu.PrintTitles" localSheetId="4" hidden="1">F.4!$2:$4</definedName>
    <definedName name="Z_6FDC2004_56D4_4E4C_BEEF_80DB64AD0DBB_.wvu.Rows" localSheetId="4" hidden="1">F.4!#REF!</definedName>
    <definedName name="Z_C0EA0F9F_7310_4201_82C9_7B8FC8DB9137_.wvu.PrintArea" localSheetId="4" hidden="1">F.4!$A$2:$R$4</definedName>
    <definedName name="Z_C0EA0F9F_7310_4201_82C9_7B8FC8DB9137_.wvu.PrintTitles" localSheetId="4" hidden="1">F.4!$2:$4</definedName>
    <definedName name="Z_C0EA0F9F_7310_4201_82C9_7B8FC8DB9137_.wvu.Rows" localSheetId="4" hidden="1">F.4!#REF!</definedName>
    <definedName name="Z_DD59B418_F201_4517_876C_F4216587CC56_.wvu.PrintArea" localSheetId="4" hidden="1">F.4!$A$2:$R$4</definedName>
    <definedName name="Z_DD59B418_F201_4517_876C_F4216587CC56_.wvu.PrintTitles" localSheetId="4" hidden="1">F.4!$2:$4</definedName>
    <definedName name="zaph">#REF!</definedName>
    <definedName name="zero">0</definedName>
    <definedName name="Zxczxczczc">'[23]2005 CapEx (By VP By Dept) Budg'!$A$3:$P$431</definedName>
    <definedName name="zxdc">[130]Update!$B$2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1" i="26" l="1"/>
  <c r="J21" i="26"/>
  <c r="H21" i="26"/>
  <c r="F21" i="26"/>
  <c r="D21" i="26"/>
  <c r="P19" i="26"/>
  <c r="L19" i="26"/>
  <c r="L17" i="26"/>
  <c r="P17" i="26" s="1"/>
  <c r="P15" i="26"/>
  <c r="L15" i="26"/>
  <c r="L13" i="26"/>
  <c r="P13" i="26" s="1"/>
  <c r="P11" i="26"/>
  <c r="P21" i="26" s="1"/>
  <c r="L11" i="26"/>
  <c r="L21" i="26" s="1"/>
  <c r="G85" i="24" l="1"/>
  <c r="F85" i="24"/>
  <c r="E85" i="24"/>
  <c r="D85" i="24"/>
  <c r="E31" i="24"/>
  <c r="J19" i="24"/>
  <c r="I18" i="24"/>
  <c r="K18" i="24" s="1"/>
  <c r="I17" i="24"/>
  <c r="K17" i="24" s="1"/>
  <c r="I16" i="24"/>
  <c r="K16" i="24" s="1"/>
  <c r="I15" i="24"/>
  <c r="K15" i="24" s="1"/>
  <c r="I14" i="24"/>
  <c r="K14" i="24" s="1"/>
  <c r="I13" i="24"/>
  <c r="K13" i="24" s="1"/>
  <c r="I12" i="24"/>
  <c r="K12" i="24" s="1"/>
  <c r="I11" i="24"/>
  <c r="K11" i="24" s="1"/>
  <c r="I10" i="24"/>
  <c r="K10" i="24" s="1"/>
  <c r="I9" i="24"/>
  <c r="K9" i="24" s="1"/>
  <c r="I8" i="24"/>
  <c r="K8" i="24" s="1"/>
  <c r="E239" i="23"/>
  <c r="E238" i="23"/>
  <c r="E237" i="23"/>
  <c r="E236" i="23"/>
  <c r="E235" i="23"/>
  <c r="E234" i="23"/>
  <c r="E233" i="23"/>
  <c r="E232" i="23"/>
  <c r="E231" i="23"/>
  <c r="E230" i="23"/>
  <c r="E240" i="23" s="1"/>
  <c r="E229" i="23"/>
  <c r="E225" i="23"/>
  <c r="E219" i="23"/>
  <c r="E208" i="23"/>
  <c r="E202" i="23"/>
  <c r="E189" i="23"/>
  <c r="E185" i="23"/>
  <c r="E181" i="23"/>
  <c r="E173" i="23"/>
  <c r="E161" i="23"/>
  <c r="E155" i="23"/>
  <c r="E145" i="23"/>
  <c r="E135" i="23"/>
  <c r="E128" i="23"/>
  <c r="E124" i="23"/>
  <c r="E120" i="23"/>
  <c r="E116" i="23"/>
  <c r="E110" i="23"/>
  <c r="E105" i="23"/>
  <c r="E101" i="23"/>
  <c r="E97" i="23"/>
  <c r="E93" i="23"/>
  <c r="E89" i="23"/>
  <c r="E82" i="23"/>
  <c r="E74" i="23"/>
  <c r="E68" i="23"/>
  <c r="E60" i="23"/>
  <c r="E44" i="23"/>
  <c r="E37" i="23"/>
  <c r="E33" i="23"/>
  <c r="E18" i="23"/>
  <c r="E13" i="23"/>
  <c r="K19" i="24" l="1"/>
  <c r="I19" i="24"/>
  <c r="H19" i="18" l="1"/>
  <c r="F19" i="18"/>
  <c r="G19" i="18" s="1"/>
  <c r="I19" i="18" s="1"/>
  <c r="H18" i="18"/>
  <c r="F18" i="18"/>
  <c r="G18" i="18" s="1"/>
  <c r="I18" i="18" s="1"/>
  <c r="H17" i="18"/>
  <c r="F17" i="18"/>
  <c r="G17" i="18" s="1"/>
  <c r="I17" i="18" s="1"/>
  <c r="H16" i="18"/>
  <c r="F16" i="18"/>
  <c r="G16" i="18" s="1"/>
  <c r="I16" i="18" s="1"/>
  <c r="H15" i="18"/>
  <c r="F15" i="18"/>
  <c r="G15" i="18" s="1"/>
  <c r="I15" i="18" s="1"/>
  <c r="H14" i="18"/>
  <c r="F14" i="18"/>
  <c r="G14" i="18" s="1"/>
  <c r="I14" i="18" s="1"/>
  <c r="H13" i="18"/>
  <c r="F13" i="18"/>
  <c r="G13" i="18" s="1"/>
  <c r="I13" i="18" s="1"/>
  <c r="H12" i="18"/>
  <c r="F12" i="18"/>
  <c r="G12" i="18" s="1"/>
  <c r="I12" i="18" s="1"/>
  <c r="H11" i="18"/>
  <c r="F11" i="18"/>
  <c r="G11" i="18" s="1"/>
  <c r="I11" i="18" s="1"/>
  <c r="H10" i="18"/>
  <c r="F10" i="18"/>
  <c r="G10" i="18" s="1"/>
  <c r="I10" i="18" s="1"/>
  <c r="H9" i="18"/>
  <c r="F9" i="18"/>
  <c r="G9" i="18" s="1"/>
  <c r="I9" i="18" s="1"/>
  <c r="D9" i="18"/>
  <c r="D10" i="18" s="1"/>
  <c r="D11" i="18" s="1"/>
  <c r="D12" i="18" s="1"/>
  <c r="D13" i="18" s="1"/>
  <c r="D14" i="18" s="1"/>
  <c r="D15" i="18" s="1"/>
  <c r="D16" i="18" s="1"/>
  <c r="D17" i="18" s="1"/>
  <c r="D18" i="18" s="1"/>
  <c r="D19" i="18" s="1"/>
  <c r="A9" i="18"/>
  <c r="A10" i="18" s="1"/>
  <c r="A11" i="18" s="1"/>
  <c r="A12" i="18" s="1"/>
  <c r="A13" i="18" s="1"/>
  <c r="A14" i="18" s="1"/>
  <c r="A15" i="18" s="1"/>
  <c r="A16" i="18" s="1"/>
  <c r="A17" i="18" s="1"/>
  <c r="A18" i="18" s="1"/>
  <c r="H8" i="18"/>
  <c r="F8" i="18"/>
  <c r="G8" i="18" s="1"/>
  <c r="I8" i="18" s="1"/>
  <c r="A8" i="18"/>
  <c r="H7" i="18"/>
  <c r="G7" i="18"/>
  <c r="I7" i="18" s="1"/>
  <c r="F7" i="18"/>
  <c r="I20" i="18" l="1"/>
  <c r="D106" i="16" l="1"/>
  <c r="M23" i="3" l="1"/>
  <c r="K23" i="3"/>
  <c r="E21" i="3"/>
  <c r="C21" i="3"/>
  <c r="M19" i="3"/>
  <c r="K19" i="3"/>
  <c r="G19" i="3"/>
  <c r="M17" i="3"/>
  <c r="K17" i="3"/>
  <c r="G17" i="3"/>
  <c r="M15" i="3"/>
  <c r="K15" i="3"/>
  <c r="G15" i="3"/>
  <c r="M13" i="3"/>
  <c r="K13" i="3"/>
  <c r="G13" i="3"/>
  <c r="M11" i="3"/>
  <c r="M21" i="3" s="1"/>
  <c r="M25" i="3" s="1"/>
  <c r="K11" i="3"/>
  <c r="K21" i="3" s="1"/>
  <c r="K25" i="3" s="1"/>
  <c r="G11" i="3"/>
  <c r="G21" i="3" s="1"/>
</calcChain>
</file>

<file path=xl/sharedStrings.xml><?xml version="1.0" encoding="utf-8"?>
<sst xmlns="http://schemas.openxmlformats.org/spreadsheetml/2006/main" count="1165" uniqueCount="611">
  <si>
    <t>Income Tax Expense</t>
  </si>
  <si>
    <t>PECO Energy Company</t>
  </si>
  <si>
    <t>Line</t>
  </si>
  <si>
    <t>Title of Account</t>
  </si>
  <si>
    <t>FERC Form 1 Reference</t>
  </si>
  <si>
    <r>
      <t>Transmission</t>
    </r>
    <r>
      <rPr>
        <vertAlign val="superscript"/>
        <sz val="10"/>
        <rFont val="Arial"/>
        <family val="2"/>
      </rPr>
      <t>1</t>
    </r>
  </si>
  <si>
    <r>
      <t>TCJA Related 
FAS109 
Amortization</t>
    </r>
    <r>
      <rPr>
        <vertAlign val="superscript"/>
        <sz val="10"/>
        <rFont val="Arial"/>
        <family val="2"/>
      </rPr>
      <t>2</t>
    </r>
  </si>
  <si>
    <r>
      <t>MDTAC</t>
    </r>
    <r>
      <rPr>
        <vertAlign val="superscript"/>
        <sz val="10"/>
        <rFont val="Arial"/>
        <family val="2"/>
      </rPr>
      <t>3</t>
    </r>
  </si>
  <si>
    <r>
      <t>AFUDC Equity</t>
    </r>
    <r>
      <rPr>
        <vertAlign val="superscript"/>
        <sz val="10"/>
        <rFont val="Arial"/>
        <family val="2"/>
      </rPr>
      <t>4</t>
    </r>
  </si>
  <si>
    <t>Total 
Transmission
(Columns A+B+C+D)</t>
  </si>
  <si>
    <r>
      <t>Distribution 
/ Other</t>
    </r>
    <r>
      <rPr>
        <vertAlign val="superscript"/>
        <sz val="10"/>
        <rFont val="Arial"/>
        <family val="2"/>
      </rPr>
      <t>5</t>
    </r>
  </si>
  <si>
    <r>
      <t>FERC Form 1</t>
    </r>
    <r>
      <rPr>
        <vertAlign val="superscript"/>
        <sz val="10"/>
        <rFont val="Arial"/>
        <family val="2"/>
      </rPr>
      <t>6</t>
    </r>
    <r>
      <rPr>
        <sz val="11"/>
        <color theme="1"/>
        <rFont val="Calibri"/>
        <family val="2"/>
        <scheme val="minor"/>
      </rPr>
      <t xml:space="preserve">
(Columns E+F)</t>
    </r>
  </si>
  <si>
    <t>(A)</t>
  </si>
  <si>
    <t>(B)</t>
  </si>
  <si>
    <t>(C)</t>
  </si>
  <si>
    <t xml:space="preserve">(D) </t>
  </si>
  <si>
    <t>(E)</t>
  </si>
  <si>
    <t>(F)</t>
  </si>
  <si>
    <t>(G)</t>
  </si>
  <si>
    <t>Income Taxes - Federal (409.1)</t>
  </si>
  <si>
    <t>Pg. 114, Line 15</t>
  </si>
  <si>
    <t xml:space="preserve">- Other (409.1) </t>
  </si>
  <si>
    <t>Pg. 114, Line 16</t>
  </si>
  <si>
    <t>Provision for Deferred Income Taxes (410.1)</t>
  </si>
  <si>
    <t>Pg. 114, Line 17</t>
  </si>
  <si>
    <t>(Less) Provision for Deferred Income Taxes-Cr. (411.1)</t>
  </si>
  <si>
    <t>Pg. 114, Line 18</t>
  </si>
  <si>
    <t>Investment Tax Credit Adj. - Net  (411.4)</t>
  </si>
  <si>
    <t>Pg. 114, Line 19</t>
  </si>
  <si>
    <t>Total - Income Tax Expense / (Benefit)</t>
  </si>
  <si>
    <t>Notes:</t>
  </si>
  <si>
    <t>Represents the income tax accrual attributable to transmission related activity.</t>
  </si>
  <si>
    <t xml:space="preserve">Represents the current year amortization of excess deferred taxes attributable to the Tax Jobs &amp; Cuts Act (TCJA). </t>
  </si>
  <si>
    <t xml:space="preserve">Represents the current year reversal / amortization of income tax regulatory assets / liabilities (i.e. Excess Deferred Taxes [Non-TCJA]), Repair Allowance and Federal and State Flow Through). </t>
  </si>
  <si>
    <t>Represents the current year origination and reversal of income tax regulatory asset / liabilities attributable to AFUDC Equity.</t>
  </si>
  <si>
    <t>Represents total income tax accrual reflected on the FERC Form 1.</t>
  </si>
  <si>
    <t>AFUDC Equity</t>
  </si>
  <si>
    <t>Line of Business</t>
  </si>
  <si>
    <r>
      <t>2019 AFUDC Equity Originations</t>
    </r>
    <r>
      <rPr>
        <vertAlign val="superscript"/>
        <sz val="10"/>
        <color theme="1"/>
        <rFont val="Arial"/>
        <family val="2"/>
      </rPr>
      <t>1</t>
    </r>
  </si>
  <si>
    <r>
      <t>2019 AFUDC Equity Reversals</t>
    </r>
    <r>
      <rPr>
        <vertAlign val="superscript"/>
        <sz val="10"/>
        <color theme="1"/>
        <rFont val="Arial"/>
        <family val="2"/>
      </rPr>
      <t>1</t>
    </r>
  </si>
  <si>
    <t>Total AFUDC Equity Activity
(Columns A+B)</t>
  </si>
  <si>
    <t>Transmission Allocation</t>
  </si>
  <si>
    <t>Transmission Allocation
(Originations)
(Columns A * D)</t>
  </si>
  <si>
    <t>Transmission Allocation
(Reversals)
(Columns B * D)</t>
  </si>
  <si>
    <t>(D)</t>
  </si>
  <si>
    <t>Common</t>
  </si>
  <si>
    <t>Distribution</t>
  </si>
  <si>
    <t>Electric General</t>
  </si>
  <si>
    <t>Gas</t>
  </si>
  <si>
    <t>Transmission</t>
  </si>
  <si>
    <t>Total</t>
  </si>
  <si>
    <t>Marginal Tax Rate</t>
  </si>
  <si>
    <t>Income Tax Expense / (Benefit)</t>
  </si>
  <si>
    <t>Represents 2019 AFUDC Equity Originations and Reversals (pre-tax) from PowerTax by Line of Business.</t>
  </si>
  <si>
    <r>
      <rPr>
        <b/>
        <sz val="11"/>
        <color theme="1"/>
        <rFont val="Calibri"/>
        <family val="2"/>
        <scheme val="minor"/>
      </rPr>
      <t>*</t>
    </r>
    <r>
      <rPr>
        <sz val="11"/>
        <color theme="1"/>
        <rFont val="Calibri"/>
        <family val="2"/>
        <scheme val="minor"/>
      </rPr>
      <t xml:space="preserve"> Excluded from the formula</t>
    </r>
  </si>
  <si>
    <r>
      <rPr>
        <b/>
        <sz val="11"/>
        <color theme="1"/>
        <rFont val="Calibri"/>
        <family val="2"/>
        <scheme val="minor"/>
      </rPr>
      <t>NOTE:</t>
    </r>
    <r>
      <rPr>
        <sz val="11"/>
        <color theme="1"/>
        <rFont val="Calibri"/>
        <family val="2"/>
        <scheme val="minor"/>
      </rPr>
      <t xml:space="preserve"> The table above includes all costs charged to PECO by Exelon Business Services Company ("BSC") in 2019. Costs charged to PECO's balance sheet accounts by BSC are ultimately recorded to the appropriate income statement accounts in the periods in which those costs are realized.</t>
    </r>
  </si>
  <si>
    <t>Total BSC Costs</t>
  </si>
  <si>
    <r>
      <t>Other Miscellaneous Expenses (</t>
    </r>
    <r>
      <rPr>
        <b/>
        <sz val="11"/>
        <color rgb="FFFF0000"/>
        <rFont val="Calibri"/>
        <family val="2"/>
        <scheme val="minor"/>
      </rPr>
      <t>K</t>
    </r>
    <r>
      <rPr>
        <b/>
        <sz val="11"/>
        <color theme="1"/>
        <rFont val="Calibri"/>
        <family val="2"/>
        <scheme val="minor"/>
      </rPr>
      <t>)</t>
    </r>
  </si>
  <si>
    <r>
      <t>Contracting Expenses (</t>
    </r>
    <r>
      <rPr>
        <b/>
        <sz val="11"/>
        <color rgb="FFFF0000"/>
        <rFont val="Calibri"/>
        <family val="2"/>
        <scheme val="minor"/>
      </rPr>
      <t>J</t>
    </r>
    <r>
      <rPr>
        <b/>
        <sz val="11"/>
        <color theme="1"/>
        <rFont val="Calibri"/>
        <family val="2"/>
        <scheme val="minor"/>
      </rPr>
      <t>)</t>
    </r>
  </si>
  <si>
    <r>
      <t>Reg &amp; Govt Affair Services (</t>
    </r>
    <r>
      <rPr>
        <b/>
        <sz val="11"/>
        <color rgb="FFFF0000"/>
        <rFont val="Calibri"/>
        <family val="2"/>
        <scheme val="minor"/>
      </rPr>
      <t>I</t>
    </r>
    <r>
      <rPr>
        <b/>
        <sz val="11"/>
        <color theme="1"/>
        <rFont val="Calibri"/>
        <family val="2"/>
        <scheme val="minor"/>
      </rPr>
      <t>)</t>
    </r>
  </si>
  <si>
    <r>
      <t>IT and Telecommunications (</t>
    </r>
    <r>
      <rPr>
        <b/>
        <sz val="11"/>
        <color rgb="FFFF0000"/>
        <rFont val="Calibri"/>
        <family val="2"/>
        <scheme val="minor"/>
      </rPr>
      <t>H</t>
    </r>
    <r>
      <rPr>
        <b/>
        <sz val="11"/>
        <color theme="1"/>
        <rFont val="Calibri"/>
        <family val="2"/>
        <scheme val="minor"/>
      </rPr>
      <t>)</t>
    </r>
  </si>
  <si>
    <r>
      <t>Supply Services (</t>
    </r>
    <r>
      <rPr>
        <b/>
        <sz val="11"/>
        <color rgb="FFFF0000"/>
        <rFont val="Calibri"/>
        <family val="2"/>
        <scheme val="minor"/>
      </rPr>
      <t>G</t>
    </r>
    <r>
      <rPr>
        <b/>
        <sz val="11"/>
        <color theme="1"/>
        <rFont val="Calibri"/>
        <family val="2"/>
        <scheme val="minor"/>
      </rPr>
      <t>)</t>
    </r>
  </si>
  <si>
    <r>
      <t>Security Services (</t>
    </r>
    <r>
      <rPr>
        <b/>
        <sz val="11"/>
        <color rgb="FFFF0000"/>
        <rFont val="Calibri"/>
        <family val="2"/>
        <scheme val="minor"/>
      </rPr>
      <t>F</t>
    </r>
    <r>
      <rPr>
        <b/>
        <sz val="11"/>
        <color theme="1"/>
        <rFont val="Calibri"/>
        <family val="2"/>
        <scheme val="minor"/>
      </rPr>
      <t>)</t>
    </r>
  </si>
  <si>
    <r>
      <t>General and Administrative (</t>
    </r>
    <r>
      <rPr>
        <b/>
        <sz val="11"/>
        <color rgb="FFFF0000"/>
        <rFont val="Calibri"/>
        <family val="2"/>
        <scheme val="minor"/>
      </rPr>
      <t>E</t>
    </r>
    <r>
      <rPr>
        <b/>
        <sz val="11"/>
        <color theme="1"/>
        <rFont val="Calibri"/>
        <family val="2"/>
        <scheme val="minor"/>
      </rPr>
      <t>)</t>
    </r>
  </si>
  <si>
    <r>
      <t>Legal Services (</t>
    </r>
    <r>
      <rPr>
        <b/>
        <sz val="11"/>
        <color rgb="FFFF0000"/>
        <rFont val="Calibri"/>
        <family val="2"/>
        <scheme val="minor"/>
      </rPr>
      <t>D</t>
    </r>
    <r>
      <rPr>
        <b/>
        <sz val="11"/>
        <color theme="1"/>
        <rFont val="Calibri"/>
        <family val="2"/>
        <scheme val="minor"/>
      </rPr>
      <t>)</t>
    </r>
  </si>
  <si>
    <r>
      <t>HR Services (</t>
    </r>
    <r>
      <rPr>
        <b/>
        <sz val="11"/>
        <color rgb="FFFF0000"/>
        <rFont val="Calibri"/>
        <family val="2"/>
        <scheme val="minor"/>
      </rPr>
      <t>C</t>
    </r>
    <r>
      <rPr>
        <b/>
        <sz val="11"/>
        <color theme="1"/>
        <rFont val="Calibri"/>
        <family val="2"/>
        <scheme val="minor"/>
      </rPr>
      <t>)</t>
    </r>
  </si>
  <si>
    <r>
      <t>Communication Services (</t>
    </r>
    <r>
      <rPr>
        <b/>
        <sz val="11"/>
        <color rgb="FFFF0000"/>
        <rFont val="Calibri"/>
        <family val="2"/>
        <scheme val="minor"/>
      </rPr>
      <t>B</t>
    </r>
    <r>
      <rPr>
        <b/>
        <sz val="11"/>
        <color theme="1"/>
        <rFont val="Calibri"/>
        <family val="2"/>
        <scheme val="minor"/>
      </rPr>
      <t>)</t>
    </r>
  </si>
  <si>
    <r>
      <t>Financial Services (</t>
    </r>
    <r>
      <rPr>
        <b/>
        <sz val="11"/>
        <color rgb="FFFF0000"/>
        <rFont val="Calibri"/>
        <family val="2"/>
        <scheme val="minor"/>
      </rPr>
      <t>A</t>
    </r>
    <r>
      <rPr>
        <b/>
        <sz val="11"/>
        <color theme="1"/>
        <rFont val="Calibri"/>
        <family val="2"/>
        <scheme val="minor"/>
      </rPr>
      <t>)</t>
    </r>
  </si>
  <si>
    <t>G</t>
  </si>
  <si>
    <t>Supply Services</t>
  </si>
  <si>
    <t>Maintenance of general plant</t>
  </si>
  <si>
    <t>H</t>
  </si>
  <si>
    <t>IT and Telecommunications</t>
  </si>
  <si>
    <t>General advertising expenses</t>
  </si>
  <si>
    <t>930.1*</t>
  </si>
  <si>
    <t>D</t>
  </si>
  <si>
    <t>Legal Services</t>
  </si>
  <si>
    <t>C</t>
  </si>
  <si>
    <t>HR Services</t>
  </si>
  <si>
    <t>E</t>
  </si>
  <si>
    <t>General and Administrative</t>
  </si>
  <si>
    <t>A</t>
  </si>
  <si>
    <t>Financial Services</t>
  </si>
  <si>
    <t>B</t>
  </si>
  <si>
    <t>Communication Services</t>
  </si>
  <si>
    <t>Employee pensions and benefits</t>
  </si>
  <si>
    <t>F</t>
  </si>
  <si>
    <t>Security Services</t>
  </si>
  <si>
    <t>Injuries and damages</t>
  </si>
  <si>
    <t>Property insurance</t>
  </si>
  <si>
    <t>Outside services employed</t>
  </si>
  <si>
    <t>I</t>
  </si>
  <si>
    <t>Reg &amp; Govt Affair Services</t>
  </si>
  <si>
    <t>K</t>
  </si>
  <si>
    <t>Other Miscellaneous Expenses</t>
  </si>
  <si>
    <t>J</t>
  </si>
  <si>
    <t>Contracting Expenses</t>
  </si>
  <si>
    <t>Administrative and general salaries</t>
  </si>
  <si>
    <t>Customer assistance expenses (Major only)</t>
  </si>
  <si>
    <t>908*</t>
  </si>
  <si>
    <t>Miscellaneous customer accounts expenses (Major only)</t>
  </si>
  <si>
    <t>905*</t>
  </si>
  <si>
    <t>Customer records and collection expenses</t>
  </si>
  <si>
    <t>903*</t>
  </si>
  <si>
    <t>Meter reading expenses</t>
  </si>
  <si>
    <t>902*</t>
  </si>
  <si>
    <t>Maintenance of other equipment</t>
  </si>
  <si>
    <t>894*</t>
  </si>
  <si>
    <t>Maintenance of meters and house regulators</t>
  </si>
  <si>
    <t>893*</t>
  </si>
  <si>
    <t>Maintenance of services</t>
  </si>
  <si>
    <t>892*</t>
  </si>
  <si>
    <t>Maintenance of measuring and regulating station equipment - General</t>
  </si>
  <si>
    <t>889*</t>
  </si>
  <si>
    <t>Maintenance of mains</t>
  </si>
  <si>
    <t>887*</t>
  </si>
  <si>
    <t>Other expenses</t>
  </si>
  <si>
    <t>880*</t>
  </si>
  <si>
    <t>Customer installations expenses</t>
  </si>
  <si>
    <t>879*</t>
  </si>
  <si>
    <t xml:space="preserve"> Meter and house regulator expenses</t>
  </si>
  <si>
    <t>878*</t>
  </si>
  <si>
    <t>Measuring and regulation station expenses - General</t>
  </si>
  <si>
    <t>875*</t>
  </si>
  <si>
    <t>Mains and services expenses</t>
  </si>
  <si>
    <t>874*</t>
  </si>
  <si>
    <t>Operation supervision and engineering</t>
  </si>
  <si>
    <t>870*</t>
  </si>
  <si>
    <t>Maintenance of structures and improvements</t>
  </si>
  <si>
    <t>843.2*</t>
  </si>
  <si>
    <t>Maintenance supervision and engineering</t>
  </si>
  <si>
    <t>843.1*</t>
  </si>
  <si>
    <t>Operation labor and expenses</t>
  </si>
  <si>
    <t>841*</t>
  </si>
  <si>
    <t>840*</t>
  </si>
  <si>
    <t>Maintenance of miscellaneous distribution plant</t>
  </si>
  <si>
    <t>598*</t>
  </si>
  <si>
    <t>Maintenance of street lighting and signal systems</t>
  </si>
  <si>
    <t>596*</t>
  </si>
  <si>
    <t>Maintenance of line transformers</t>
  </si>
  <si>
    <t>595*</t>
  </si>
  <si>
    <t>Maintenance of underground lines (Major only)</t>
  </si>
  <si>
    <t>594*</t>
  </si>
  <si>
    <t>Maintenance of overhead lines (Major only)</t>
  </si>
  <si>
    <t>593*</t>
  </si>
  <si>
    <t>Maintenance of station equipment (Major only)</t>
  </si>
  <si>
    <t>592*</t>
  </si>
  <si>
    <t>Maintenance of structures (Major only)</t>
  </si>
  <si>
    <t>591*</t>
  </si>
  <si>
    <t>Miscellaneous distribution expenses</t>
  </si>
  <si>
    <t>588*</t>
  </si>
  <si>
    <t>587*</t>
  </si>
  <si>
    <t>Meter expenses</t>
  </si>
  <si>
    <t>586*</t>
  </si>
  <si>
    <t>Street lighting and signal system expenses</t>
  </si>
  <si>
    <t>585*</t>
  </si>
  <si>
    <t>Underground line expenses (Major only)</t>
  </si>
  <si>
    <t>584*</t>
  </si>
  <si>
    <t>Overhead line expenses (Major only)</t>
  </si>
  <si>
    <t>583*</t>
  </si>
  <si>
    <t>Station expenses (Major only)</t>
  </si>
  <si>
    <t>582*</t>
  </si>
  <si>
    <t>Maintenance of miscellaneous transmission plant (Major only)</t>
  </si>
  <si>
    <t>Maintenance of communication equipment</t>
  </si>
  <si>
    <t>Maintenance of computer software.</t>
  </si>
  <si>
    <t>Maintenance of computer hardware.</t>
  </si>
  <si>
    <t>Miscellaneous transmission expenses (Major only)</t>
  </si>
  <si>
    <t>Overhead line expense (Major only)</t>
  </si>
  <si>
    <t>557*</t>
  </si>
  <si>
    <t>Other deductions</t>
  </si>
  <si>
    <t>426.5*</t>
  </si>
  <si>
    <t>Expenditures for certain civic, political and related activities</t>
  </si>
  <si>
    <t>426.4*</t>
  </si>
  <si>
    <t>Penalties</t>
  </si>
  <si>
    <t>426.3*</t>
  </si>
  <si>
    <t>Donations</t>
  </si>
  <si>
    <t>426.1*</t>
  </si>
  <si>
    <t>Taxes other than income taxes, utility operating income</t>
  </si>
  <si>
    <t>INCOME STATEMENT</t>
  </si>
  <si>
    <t>Other regulatory assets</t>
  </si>
  <si>
    <t>Stores expense undistributed (Major only)</t>
  </si>
  <si>
    <t>Accumulated provision for depreciation of utility plant (Major only)</t>
  </si>
  <si>
    <t>Construction work in progress</t>
  </si>
  <si>
    <t>107*</t>
  </si>
  <si>
    <t>BALANCE SHEET</t>
  </si>
  <si>
    <t>For the 12 months ended December 31, 2019</t>
  </si>
  <si>
    <t>Cost Type</t>
  </si>
  <si>
    <t>Description</t>
  </si>
  <si>
    <t>FERC Account</t>
  </si>
  <si>
    <t>2019 Exelon Service Company Allocated Costs to PECO</t>
  </si>
  <si>
    <t xml:space="preserve">PECO Energy </t>
  </si>
  <si>
    <t>Wolf Hollow II Power, LLC.</t>
  </si>
  <si>
    <t>Steer</t>
  </si>
  <si>
    <t>RITELine Transmission Development, LLC</t>
  </si>
  <si>
    <t>Potomac Electric Power Co.</t>
  </si>
  <si>
    <t>PHI Service Company.</t>
  </si>
  <si>
    <t>PEPCO Holdings Inc.</t>
  </si>
  <si>
    <t>From FF1</t>
  </si>
  <si>
    <t>Handsome Lake Energy, LLC</t>
  </si>
  <si>
    <t>EZEV Enterprise, LLC</t>
  </si>
  <si>
    <t>ExTex LaPorte Limited Partnership</t>
  </si>
  <si>
    <t>Exelon Wyman, LLC</t>
  </si>
  <si>
    <t>Exelon Wind, LLC</t>
  </si>
  <si>
    <t>Exelon West Medway II, LLC</t>
  </si>
  <si>
    <t>Exelon West Medway, LLC</t>
  </si>
  <si>
    <t>Exelon Transmission Company, LLC</t>
  </si>
  <si>
    <t>Exelon Solar Chicago, LLC</t>
  </si>
  <si>
    <t>Exelon PowerLabs, LLC</t>
  </si>
  <si>
    <t>Exelon New England Holdings, LLC</t>
  </si>
  <si>
    <t>ExGen Handley Power, LLC</t>
  </si>
  <si>
    <t>Exelon Generation Finance Company, LLC</t>
  </si>
  <si>
    <t>Exelon Generation Company, LLC</t>
  </si>
  <si>
    <t>Exelon Framingham, LLC</t>
  </si>
  <si>
    <t>Exelon Enterprises Company,LLC</t>
  </si>
  <si>
    <t>Exelon Corporation</t>
  </si>
  <si>
    <t>To FERC Form 60</t>
  </si>
  <si>
    <t>Distrigas of Massachusetts LLC</t>
  </si>
  <si>
    <t>Various</t>
  </si>
  <si>
    <t>Exelon BSC</t>
  </si>
  <si>
    <t>BSC Other Services (Indirect)</t>
  </si>
  <si>
    <t>Delmarva Power &amp; Light Co.</t>
  </si>
  <si>
    <t>BSC Other Services (Direct)</t>
  </si>
  <si>
    <t>Data Center Enterprises, LLC</t>
  </si>
  <si>
    <t>Regulatory and Government Affairs Services (Indirect)</t>
  </si>
  <si>
    <t>Criterion Power Partners LLC</t>
  </si>
  <si>
    <t>IT Non Telecommunications Services (Indirect)</t>
  </si>
  <si>
    <t>Constellation Power, Inc.</t>
  </si>
  <si>
    <t>IT Non Telecommunications Services (Direct)</t>
  </si>
  <si>
    <t>Constellation Power Source Gen.</t>
  </si>
  <si>
    <t>Supply Services (Indirect)</t>
  </si>
  <si>
    <t>Constellation NewEnergy, Inc</t>
  </si>
  <si>
    <t>Supply Services (Direct)</t>
  </si>
  <si>
    <t>Constellation Mystic Pwr, LLC</t>
  </si>
  <si>
    <t xml:space="preserve">These BSC costs were incorrectly not reflected in PECO’s FERC Form 1 Page 429 or BSC’s FERC Form 60. The costs have no impact on the transmission formula rate. </t>
  </si>
  <si>
    <t>BSC Exelon Utility (Indirect)</t>
  </si>
  <si>
    <t>Constellation Energy Nuclear Group, LLC (dba CENG, LLC)</t>
  </si>
  <si>
    <t>566, 923</t>
  </si>
  <si>
    <t>BSC Exelon Utility (Direct)</t>
  </si>
  <si>
    <t>Constellation Energy Comm Grp.</t>
  </si>
  <si>
    <t xml:space="preserve">F </t>
  </si>
  <si>
    <t>Security Services (Indirect)</t>
  </si>
  <si>
    <t>Commonwealth Edison Company</t>
  </si>
  <si>
    <t>Real Estate Services (Indirect)</t>
  </si>
  <si>
    <t>Colorado Bend II Power, LLC.</t>
  </si>
  <si>
    <t>BSC Commercial Operation Group Services (Indirect)</t>
  </si>
  <si>
    <t>Cltn Battery Utility, LLC</t>
  </si>
  <si>
    <r>
      <t>Other Miscellaneous Expenses (</t>
    </r>
    <r>
      <rPr>
        <b/>
        <sz val="11"/>
        <color rgb="FFFF0000"/>
        <rFont val="Calibri"/>
        <family val="2"/>
        <scheme val="minor"/>
      </rPr>
      <t>K</t>
    </r>
    <r>
      <rPr>
        <sz val="11"/>
        <color theme="1"/>
        <rFont val="Calibri"/>
        <family val="2"/>
        <scheme val="minor"/>
      </rPr>
      <t>)</t>
    </r>
  </si>
  <si>
    <t>BSC Commercial Operation Group Services (Direct)</t>
  </si>
  <si>
    <t>CER Generation LLC (Hillabee)</t>
  </si>
  <si>
    <r>
      <t>Contracting Expenses (</t>
    </r>
    <r>
      <rPr>
        <b/>
        <sz val="11"/>
        <color rgb="FFFF0000"/>
        <rFont val="Calibri"/>
        <family val="2"/>
        <scheme val="minor"/>
      </rPr>
      <t>J</t>
    </r>
    <r>
      <rPr>
        <sz val="11"/>
        <color theme="1"/>
        <rFont val="Calibri"/>
        <family val="2"/>
        <scheme val="minor"/>
      </rPr>
      <t>)</t>
    </r>
  </si>
  <si>
    <t>Executive Services (Indirect)</t>
  </si>
  <si>
    <t>BGE Home Products &amp; Services, LLC</t>
  </si>
  <si>
    <r>
      <t>Reg &amp; Govt Affair Services (</t>
    </r>
    <r>
      <rPr>
        <b/>
        <sz val="11"/>
        <color rgb="FFFF0000"/>
        <rFont val="Calibri"/>
        <family val="2"/>
        <scheme val="minor"/>
      </rPr>
      <t>I</t>
    </r>
    <r>
      <rPr>
        <sz val="11"/>
        <color theme="1"/>
        <rFont val="Calibri"/>
        <family val="2"/>
        <scheme val="minor"/>
      </rPr>
      <t>)</t>
    </r>
  </si>
  <si>
    <t>Executive Services (Direct)</t>
  </si>
  <si>
    <t>Baltimore Gas and Electric Company</t>
  </si>
  <si>
    <r>
      <t>IT and Telecommunications (</t>
    </r>
    <r>
      <rPr>
        <b/>
        <sz val="11"/>
        <color rgb="FFFF0000"/>
        <rFont val="Calibri"/>
        <family val="2"/>
        <scheme val="minor"/>
      </rPr>
      <t>H</t>
    </r>
    <r>
      <rPr>
        <sz val="11"/>
        <color theme="1"/>
        <rFont val="Calibri"/>
        <family val="2"/>
        <scheme val="minor"/>
      </rPr>
      <t>)</t>
    </r>
  </si>
  <si>
    <t>Legal Governance Services (Indirect)</t>
  </si>
  <si>
    <t>ATNP Finance Company</t>
  </si>
  <si>
    <r>
      <t>Supply Services (</t>
    </r>
    <r>
      <rPr>
        <b/>
        <sz val="11"/>
        <color rgb="FFFF0000"/>
        <rFont val="Calibri"/>
        <family val="2"/>
        <scheme val="minor"/>
      </rPr>
      <t>G</t>
    </r>
    <r>
      <rPr>
        <sz val="11"/>
        <color theme="1"/>
        <rFont val="Calibri"/>
        <family val="2"/>
        <scheme val="minor"/>
      </rPr>
      <t>)</t>
    </r>
  </si>
  <si>
    <t>Legal Governance Services (Direct)</t>
  </si>
  <si>
    <t>Aquify</t>
  </si>
  <si>
    <r>
      <t>Security Services (</t>
    </r>
    <r>
      <rPr>
        <b/>
        <sz val="11"/>
        <color rgb="FFFF0000"/>
        <rFont val="Calibri"/>
        <family val="2"/>
        <scheme val="minor"/>
      </rPr>
      <t>F</t>
    </r>
    <r>
      <rPr>
        <sz val="11"/>
        <color theme="1"/>
        <rFont val="Calibri"/>
        <family val="2"/>
        <scheme val="minor"/>
      </rPr>
      <t>)</t>
    </r>
  </si>
  <si>
    <t>Human Resources Services (Indirect)</t>
  </si>
  <si>
    <t>Atlantic City Electric Co.</t>
  </si>
  <si>
    <r>
      <t>General and Administrative (</t>
    </r>
    <r>
      <rPr>
        <b/>
        <sz val="11"/>
        <color rgb="FFFF0000"/>
        <rFont val="Calibri"/>
        <family val="2"/>
        <scheme val="minor"/>
      </rPr>
      <t>E</t>
    </r>
    <r>
      <rPr>
        <sz val="11"/>
        <color theme="1"/>
        <rFont val="Calibri"/>
        <family val="2"/>
        <scheme val="minor"/>
      </rPr>
      <t>)</t>
    </r>
  </si>
  <si>
    <t>Human Resources Services (Direct)</t>
  </si>
  <si>
    <t>Aerolab Enterprises, LLC</t>
  </si>
  <si>
    <r>
      <t>Legal Services (</t>
    </r>
    <r>
      <rPr>
        <b/>
        <sz val="11"/>
        <color rgb="FFFF0000"/>
        <rFont val="Calibri"/>
        <family val="2"/>
        <scheme val="minor"/>
      </rPr>
      <t>D</t>
    </r>
    <r>
      <rPr>
        <sz val="11"/>
        <color theme="1"/>
        <rFont val="Calibri"/>
        <family val="2"/>
        <scheme val="minor"/>
      </rPr>
      <t>)</t>
    </r>
  </si>
  <si>
    <t>Communication Services (Indirect)</t>
  </si>
  <si>
    <t>of Capital</t>
  </si>
  <si>
    <r>
      <t>HR Services (</t>
    </r>
    <r>
      <rPr>
        <b/>
        <sz val="11"/>
        <color rgb="FFFF0000"/>
        <rFont val="Calibri"/>
        <family val="2"/>
        <scheme val="minor"/>
      </rPr>
      <t>C</t>
    </r>
    <r>
      <rPr>
        <sz val="11"/>
        <color theme="1"/>
        <rFont val="Calibri"/>
        <family val="2"/>
        <scheme val="minor"/>
      </rPr>
      <t>)</t>
    </r>
  </si>
  <si>
    <t>Communication Services (Direct)</t>
  </si>
  <si>
    <t>Compensation For Use</t>
  </si>
  <si>
    <t>Indirect Costs Charged</t>
  </si>
  <si>
    <t>Direct Costs Charged</t>
  </si>
  <si>
    <t>No.</t>
  </si>
  <si>
    <r>
      <t>Communication Services (</t>
    </r>
    <r>
      <rPr>
        <b/>
        <sz val="11"/>
        <color rgb="FFFF0000"/>
        <rFont val="Calibri"/>
        <family val="2"/>
        <scheme val="minor"/>
      </rPr>
      <t>B</t>
    </r>
    <r>
      <rPr>
        <sz val="11"/>
        <color theme="1"/>
        <rFont val="Calibri"/>
        <family val="2"/>
        <scheme val="minor"/>
      </rPr>
      <t>)</t>
    </r>
  </si>
  <si>
    <t>Financial Services (Indirect)</t>
  </si>
  <si>
    <t>Total Amount Billed</t>
  </si>
  <si>
    <t>Account 457.3</t>
  </si>
  <si>
    <t>Account 457.2</t>
  </si>
  <si>
    <t>Account 457.1</t>
  </si>
  <si>
    <t>Name of Associate Company</t>
  </si>
  <si>
    <r>
      <t>Financial Services (</t>
    </r>
    <r>
      <rPr>
        <b/>
        <sz val="11"/>
        <color rgb="FFFF0000"/>
        <rFont val="Calibri"/>
        <family val="2"/>
        <scheme val="minor"/>
      </rPr>
      <t>A</t>
    </r>
    <r>
      <rPr>
        <sz val="11"/>
        <color theme="1"/>
        <rFont val="Calibri"/>
        <family val="2"/>
        <scheme val="minor"/>
      </rPr>
      <t>)</t>
    </r>
  </si>
  <si>
    <t>923, 924</t>
  </si>
  <si>
    <t>Financial Services (Direct)</t>
  </si>
  <si>
    <t>Non-power Goods or Services Provided by Affiliate</t>
  </si>
  <si>
    <t>Schedule XVII</t>
  </si>
  <si>
    <t>Amount Charged or Credited
(d)</t>
  </si>
  <si>
    <t>Account Charged or Credited
(c)</t>
  </si>
  <si>
    <t>Name of Associated/Affiliated Company
(b)</t>
  </si>
  <si>
    <t>Description of the Non-Power Good or Service
(a)</t>
  </si>
  <si>
    <t>Line No.</t>
  </si>
  <si>
    <t>FERC Form 60</t>
  </si>
  <si>
    <t>1. Report below the information called for concerning all non-power goods or services received from or provided to associated (affiliated) companies.
2. The reporting threshold for reporting purposes is $250,000. The threshold applies to the annual amount billed to the respondent or billed to an associated/affiliated company for non-power goods and services. The good or service must be specific in nature. Respondents should not attempt to include or aggregate amounts in a nonspecific category such as "general".
3. Where amounts billed to or received from the associated (affiliated) company are based on an allocation process, explain in a footnote.</t>
  </si>
  <si>
    <t>Exelon Business Services Company</t>
  </si>
  <si>
    <t>TRANSACTIONS WITH ASSOCIATED (AFFILIATED) COMPANIES</t>
  </si>
  <si>
    <t>PECO M&amp;S</t>
  </si>
  <si>
    <t>As of 12/31/2019</t>
  </si>
  <si>
    <t>Line #</t>
  </si>
  <si>
    <t>Transmission M&amp;S Total</t>
  </si>
  <si>
    <t>Capital Split</t>
  </si>
  <si>
    <t>O&amp;M Split</t>
  </si>
  <si>
    <t>Transmission M&amp;S 13 Month Average to Attachment 4</t>
  </si>
  <si>
    <t>December</t>
  </si>
  <si>
    <t>January</t>
  </si>
  <si>
    <t>February</t>
  </si>
  <si>
    <t>March</t>
  </si>
  <si>
    <t>April</t>
  </si>
  <si>
    <t>May</t>
  </si>
  <si>
    <t>June</t>
  </si>
  <si>
    <t>July</t>
  </si>
  <si>
    <t>August</t>
  </si>
  <si>
    <t>September</t>
  </si>
  <si>
    <t>October</t>
  </si>
  <si>
    <t>November</t>
  </si>
  <si>
    <t>Note L</t>
  </si>
  <si>
    <t>From Attachment 4: TLF shall be equal to 50 percent of the lesser of (a) the transmission portion of FERC Form 1, page 227, line 5, column c per FERC Form No. 1) and (b) $9 million.   The TLF recovery percentage and cap will be subject to modification only through Commission authorization under section 205 or section 206 of the Federal Power Act.</t>
  </si>
  <si>
    <t>Supporting documentation and workpapers for Attachment H-7A, Attachment 3 Project True-Up will include for each new Schedule 12 tariffed project listed individually on letter-denominated Line 3 entries documentation of:
(1) the month in which project construction began and the date upon which the project (or first operationally in service portion of the project) was placed in service,
(2) the current budgeted project costs as listed on the PJM website, and 
(3) the costs cleared to plant in service as of December 31 of the True-Up Year.  
For the True-Up Year plus the preceding December, supporting documentation in electronic spreadsheet format will also include end-of-month gross plant balances for:
(1) each Schedule 12 project listed individually on letter-denominated Line 3 entries and
(2) the sum of the non-Schedule 12 projects included in the Attachment H-7A, Attachment 3, Line 3 Zonal entry. 
In addition, PECO will provide a workpaper that lists the original in-service cost for each Schedule 12 tariffed project that is 100% allocated to PECO;</t>
  </si>
  <si>
    <t xml:space="preserve">Project Name </t>
  </si>
  <si>
    <t>RTO Project Number or Zonal</t>
  </si>
  <si>
    <t>Construction start date</t>
  </si>
  <si>
    <t>Placed in Service date</t>
  </si>
  <si>
    <t>Budgeted costs per PJM website</t>
  </si>
  <si>
    <t>17z</t>
  </si>
  <si>
    <t>Peach Bottom 500-230 kV Transformer Rating Increase</t>
  </si>
  <si>
    <t>b2694</t>
  </si>
  <si>
    <t>March 2019</t>
  </si>
  <si>
    <t>May 2019</t>
  </si>
  <si>
    <t>September 2018</t>
  </si>
  <si>
    <t>January 2019</t>
  </si>
  <si>
    <t>17aa</t>
  </si>
  <si>
    <t>Peach Bottom 500 kV Substation Upgrades</t>
  </si>
  <si>
    <t>b2766.2</t>
  </si>
  <si>
    <t>October 2019</t>
  </si>
  <si>
    <t>December 2019</t>
  </si>
  <si>
    <t>12/31/19 Plant in service</t>
  </si>
  <si>
    <t>Center Point 500 kV Substation Addition</t>
  </si>
  <si>
    <t>b0269</t>
  </si>
  <si>
    <t>Center Point 230 kV Substation Addition</t>
  </si>
  <si>
    <t>b0269.10</t>
  </si>
  <si>
    <t>Richmond-Waneeta 230 kV Line Re-conductor</t>
  </si>
  <si>
    <t>b1591</t>
  </si>
  <si>
    <t>b1398.8</t>
  </si>
  <si>
    <t>Whitpain 500 kV Circuit Breaker Addition</t>
  </si>
  <si>
    <t>b0269.6</t>
  </si>
  <si>
    <t>Elroy-Hosensack 500 kV Line Rating Increase</t>
  </si>
  <si>
    <t>b0171.1</t>
  </si>
  <si>
    <t>Camden-Richmond 230 kV Line Rating Increase</t>
  </si>
  <si>
    <t>b1590.1 and b1590.2 (cancelled b1398.6)</t>
  </si>
  <si>
    <t>Chichester-Linwood 230 kV Line Upgrades</t>
  </si>
  <si>
    <t>b1900</t>
  </si>
  <si>
    <t>Bryn Mawr-Plymouth 138 kV Line Rebuild</t>
  </si>
  <si>
    <t>b0727</t>
  </si>
  <si>
    <t>Emilie 230-138 kV Transformer Addition</t>
  </si>
  <si>
    <t>b2140</t>
  </si>
  <si>
    <t>Chichester-Saville 138 kV Line Re-conductor</t>
  </si>
  <si>
    <t>b1182</t>
  </si>
  <si>
    <t>Waneeta 230-138 kV Transformer Addition</t>
  </si>
  <si>
    <t>b1717</t>
  </si>
  <si>
    <t>Chichester 230-138 kV Transformer Addition</t>
  </si>
  <si>
    <t>b1178</t>
  </si>
  <si>
    <t>Bradford-Planebrook 230 kV Line Upgrades</t>
  </si>
  <si>
    <t>b0790</t>
  </si>
  <si>
    <t>North Wales-Hartman 230 kV Line Re-conductor</t>
  </si>
  <si>
    <t>b0506</t>
  </si>
  <si>
    <t>North Wales-Whitpain 230 kV Line Re-conductor</t>
  </si>
  <si>
    <t>b0505</t>
  </si>
  <si>
    <t>b0789</t>
  </si>
  <si>
    <t>Planebrook 230 kV Capacitor Bank Addition</t>
  </si>
  <si>
    <t>b0206</t>
  </si>
  <si>
    <t>Newlinville 230 kV Capacitor Bank Addition</t>
  </si>
  <si>
    <t>b0207</t>
  </si>
  <si>
    <t>Chichester-Mickleton 230 kV Series Reactor Addition</t>
  </si>
  <si>
    <t>b0209</t>
  </si>
  <si>
    <t>Chichester-Mickleton 230 kV Line Re-conductor</t>
  </si>
  <si>
    <t>b0264</t>
  </si>
  <si>
    <t>Buckingham-Pleasant Valley 230 kV Line Re-conductor</t>
  </si>
  <si>
    <t>b0357</t>
  </si>
  <si>
    <t>Elroy 500 kV Dynamic Reactive Device</t>
  </si>
  <si>
    <t>b0287</t>
  </si>
  <si>
    <t>Heaton 230 kV Capacitor Bank Addition</t>
  </si>
  <si>
    <t>b0208</t>
  </si>
  <si>
    <t>Zonal</t>
  </si>
  <si>
    <t>RTO Number</t>
  </si>
  <si>
    <t>Project Description</t>
  </si>
  <si>
    <t>Original In-Service Cost</t>
  </si>
  <si>
    <t>b0005</t>
  </si>
  <si>
    <t>Upgrade two 230 kV breakers at Whitpain #235 and #325</t>
  </si>
  <si>
    <t>b0022</t>
  </si>
  <si>
    <t>Upgrade Plymouth Meeting 230 kV breakers #215</t>
  </si>
  <si>
    <t>b0043.1</t>
  </si>
  <si>
    <t>Add capacitors in north Philadelphia - Buckingham</t>
  </si>
  <si>
    <t>b0043.2</t>
  </si>
  <si>
    <t>Add capacitors in north Philadelphia - Woodburne</t>
  </si>
  <si>
    <t>b0043.3</t>
  </si>
  <si>
    <t>Add capacitors in north Philadelphia - North Wales</t>
  </si>
  <si>
    <t>b0044</t>
  </si>
  <si>
    <t>Replace Richmond 69KV breaker #20 with 40,000 A</t>
  </si>
  <si>
    <t>b0045</t>
  </si>
  <si>
    <t>Jumper out Richmond 69KV breaker #40</t>
  </si>
  <si>
    <t>b0047</t>
  </si>
  <si>
    <t>Replace Richmond 69KV breaker #120 with 40,000 A</t>
  </si>
  <si>
    <t>b0059</t>
  </si>
  <si>
    <t xml:space="preserve">Add a new Roxborough 69kV breaker (#215) </t>
  </si>
  <si>
    <t>b0175</t>
  </si>
  <si>
    <t>Circuit Breaker Upgrades at Whitpain - 230kV bus breakers #125 and #215</t>
  </si>
  <si>
    <t>b0180</t>
  </si>
  <si>
    <t>Replace Whitpain 230kV circuit breaker #165</t>
  </si>
  <si>
    <t>b0181</t>
  </si>
  <si>
    <t>Replace Whitpain 230kV circuit breaker #J105</t>
  </si>
  <si>
    <t>b0182</t>
  </si>
  <si>
    <t>Upgrade Plymouth Meeting 230kV circuit breaker #125</t>
  </si>
  <si>
    <t>b0205</t>
  </si>
  <si>
    <t>Install three 28.8MVAR capacitors at Planebrook 35kV substation</t>
  </si>
  <si>
    <t>b0266</t>
  </si>
  <si>
    <t>Replace two wave traps and ammeter at Peach Bottom, and two wave traps and ammeter at Newlinville 230kV substations</t>
  </si>
  <si>
    <t>b0269.7</t>
  </si>
  <si>
    <t>Upgrade North Wales breaker #105</t>
  </si>
  <si>
    <t>b0269.8</t>
  </si>
  <si>
    <t>Upgrade  Waneeta 230 kV breaker '285'</t>
  </si>
  <si>
    <t>b0280.1</t>
  </si>
  <si>
    <t xml:space="preserve">Install 161MVAR capacitor at Warrington 230 kV substation </t>
  </si>
  <si>
    <t>b0280.2</t>
  </si>
  <si>
    <t xml:space="preserve">Install 161MVAR capacitor at Bradford 230 kV substation </t>
  </si>
  <si>
    <t>b0280.3</t>
  </si>
  <si>
    <t xml:space="preserve">Install 28.8MVAR capacitor at Warrington 34kV substation </t>
  </si>
  <si>
    <t>b0280.4</t>
  </si>
  <si>
    <t xml:space="preserve">Install 18MVAR capacitor at Waverly 13.8kV substation </t>
  </si>
  <si>
    <t>b0351</t>
  </si>
  <si>
    <t>Tunnel - Grays Ferry 230kV - Replace terminal equipment 220-89 line</t>
  </si>
  <si>
    <t>b0352</t>
  </si>
  <si>
    <t>Tunnel - Parrish 230kV - Replace terminal equipment 220-27 line</t>
  </si>
  <si>
    <t>b0353.1</t>
  </si>
  <si>
    <t>Install 3% reactors on both lines from Eddystone - Lianerch</t>
  </si>
  <si>
    <t>b0353.2</t>
  </si>
  <si>
    <t>Install identical second 230/138kV transformer in parallel with existing transformer at Plymouth Meeting</t>
  </si>
  <si>
    <t>b0353.3</t>
  </si>
  <si>
    <t>Replace Whitpain 230 kV breaker 135</t>
  </si>
  <si>
    <t>b0353.4</t>
  </si>
  <si>
    <t>Replace Whitpain 230 kV breaker 145</t>
  </si>
  <si>
    <t>b0354</t>
  </si>
  <si>
    <t>Eddystone - Island Rd Upgrade line terminal equipment(CB # 235, three disconnect switches and two CTs) - new emergency rating of 1411 MVA, same impedance data</t>
  </si>
  <si>
    <t>b0413</t>
  </si>
  <si>
    <t>Install SPS at Chichester</t>
  </si>
  <si>
    <t>b0438</t>
  </si>
  <si>
    <t>Whitpain PRA 500/230kV Transformer</t>
  </si>
  <si>
    <t>b0443</t>
  </si>
  <si>
    <t>Peach Bottom PRA 500/230kV Transformer</t>
  </si>
  <si>
    <t>b0508.1</t>
  </si>
  <si>
    <t>Replace station cable at Hartman on the Warrington - Hartman 230 kV circuit</t>
  </si>
  <si>
    <t>b0509</t>
  </si>
  <si>
    <t>Jarrett - Heaton - Upgrade 230kV line terminal equipment (220-51 line)</t>
  </si>
  <si>
    <t>b0829.5</t>
  </si>
  <si>
    <t>Replace Plymouth Meeting 230 kV breaker '335'</t>
  </si>
  <si>
    <t>b0842</t>
  </si>
  <si>
    <t>Install a 2nd 230/138 kV XFMR and 35 MVAR CAP at Heaton 138 kV bus</t>
  </si>
  <si>
    <t>b0842.1</t>
  </si>
  <si>
    <t>Replace Heaton 138kV breaker '150'</t>
  </si>
  <si>
    <t>b0843</t>
  </si>
  <si>
    <t>Install a 75 MVAR CAP at Llanerch 138 kV bus</t>
  </si>
  <si>
    <t>b0920</t>
  </si>
  <si>
    <t>Replace station cable at Whitpain and Jarrett substations on the Jarrett - Whitpain 230 kV circuit 220-52</t>
  </si>
  <si>
    <t>b1015.1</t>
  </si>
  <si>
    <t>Replace Breaker #115 at Printz 230 kV substation</t>
  </si>
  <si>
    <t>b1015.2</t>
  </si>
  <si>
    <t>Replace Breaker #125 at Printz 230 kV substation</t>
  </si>
  <si>
    <t>b1073</t>
  </si>
  <si>
    <t>Install 2 new 230 kV breakers at Planebrook (on the 220-02 line terminal and on the 230 kV side of the #9 transformer)</t>
  </si>
  <si>
    <t>b1156.1</t>
  </si>
  <si>
    <t>Upgrade Richmond 230 kV breaker '525'</t>
  </si>
  <si>
    <t>b1156.12</t>
  </si>
  <si>
    <t>Replace Emilie 138 kV breaker '190'</t>
  </si>
  <si>
    <t>b1156.2</t>
  </si>
  <si>
    <t>Upgrade Richmond 230 kV breaker '415'</t>
  </si>
  <si>
    <t>b1156.3</t>
  </si>
  <si>
    <t>Upgrade Richmond 230 kV breaker '475'</t>
  </si>
  <si>
    <t>b1156.4</t>
  </si>
  <si>
    <t>Upgrade Richmond 230 kV breaker '575'</t>
  </si>
  <si>
    <t>b1156.5</t>
  </si>
  <si>
    <t>Upgrade Richmond 230 kV breaker '185'</t>
  </si>
  <si>
    <t>b1156.6</t>
  </si>
  <si>
    <t>Upgrade Richmond 230 kV breaker '285'</t>
  </si>
  <si>
    <t>b1156.7</t>
  </si>
  <si>
    <t>Upgrade Waneeta 230 kV breaker '85'</t>
  </si>
  <si>
    <t>b1156.8</t>
  </si>
  <si>
    <t>Replace Waneeta 230 kV breaker '425'</t>
  </si>
  <si>
    <t>b1156.9</t>
  </si>
  <si>
    <t>Replace Emilie 230 kV breaker '815'</t>
  </si>
  <si>
    <t>b1179</t>
  </si>
  <si>
    <t>Replace terminal equipment at Eddystone and Saville. Replace underground section of the line</t>
  </si>
  <si>
    <t>b1180.1</t>
  </si>
  <si>
    <t>Replace terminal equipment at Chichester</t>
  </si>
  <si>
    <t>b1180.2</t>
  </si>
  <si>
    <t>b1181</t>
  </si>
  <si>
    <t>Install 230/138 kV transformer at Eddystone</t>
  </si>
  <si>
    <t>b1183</t>
  </si>
  <si>
    <t>Replace 230/69 kV transformer #6 at Cromby.  Add two 50 MVAR 230 kV banks at Cromby</t>
  </si>
  <si>
    <t>b1184</t>
  </si>
  <si>
    <t>Add 138 kV breakers at Cromby, Perkiomen, and North Wales.  Add a 35 MVAR capacitor at Perkiomen 138 kV</t>
  </si>
  <si>
    <t>b1185</t>
  </si>
  <si>
    <t>Upgrade Eddystone 230 kV breaker #365</t>
  </si>
  <si>
    <t>b1186</t>
  </si>
  <si>
    <t>Upgrade Eddystone 230 kV breaker #785</t>
  </si>
  <si>
    <t>b1197</t>
  </si>
  <si>
    <t>Reconductor the PECO portion of the Burlington - Croydon circuit, replace some towers, and replace aerial wire at Croydon.</t>
  </si>
  <si>
    <t>b1198</t>
  </si>
  <si>
    <t>Replace terminal equipment including station cable, disconnects and relay at Conowingo 230 kV station</t>
  </si>
  <si>
    <t>b1338</t>
  </si>
  <si>
    <t>Upgrade Printz 230 kV breaker '225'</t>
  </si>
  <si>
    <t>b1339</t>
  </si>
  <si>
    <t>Upgrade Printz 230 kV breaker '315'</t>
  </si>
  <si>
    <t>b1340</t>
  </si>
  <si>
    <t>Upgrade Printz 230 kV breaker '215'</t>
  </si>
  <si>
    <t>Install a second Waneeta 230/138 kV transformer on a separate bus section</t>
  </si>
  <si>
    <t>b1718</t>
  </si>
  <si>
    <t>Reconductor the Crescentville - Foxchase 138 kV circuit</t>
  </si>
  <si>
    <t>b1719</t>
  </si>
  <si>
    <t>Reconductor the Foxchase - Bluegrass 138 kV circuit</t>
  </si>
  <si>
    <t>b1720</t>
  </si>
  <si>
    <t>Increase the effective rating of the Eddystone 230/138 kV transformer by replacing a circuit breaker at Eddystone</t>
  </si>
  <si>
    <t>b1721</t>
  </si>
  <si>
    <t>Increase the rating of the Waneeta - Tuna 138 kV circuit by replacing two 138 kV CTs at Waneeta</t>
  </si>
  <si>
    <t>b1722</t>
  </si>
  <si>
    <t>Increase the normal rating of the Cedarbrook - Whitemarsh 69 kV circuit by changing the CT ratio and replacing station cable at Whitemarsh 69 kV</t>
  </si>
  <si>
    <t>b1768</t>
  </si>
  <si>
    <t>Install 39 MVAR capacitor at Cromby 138 kV bus</t>
  </si>
  <si>
    <t>b2130</t>
  </si>
  <si>
    <t>Replace Waneeta 138 kV breaker '15' with 63 kA rated breaker</t>
  </si>
  <si>
    <t>b2131</t>
  </si>
  <si>
    <t>Replace Waneeta 138 kV breaker '35' with 63 kA rated breaker</t>
  </si>
  <si>
    <t>b2133</t>
  </si>
  <si>
    <t>Replace Waneeta 138 kV breaker '895' with 63 kA rated breaker</t>
  </si>
  <si>
    <t>Install a 3rd Emilie 230/138 kV transformer</t>
  </si>
  <si>
    <t>b2145</t>
  </si>
  <si>
    <t>Replace two sections of conductor inside Richmond substation</t>
  </si>
  <si>
    <t>b2222</t>
  </si>
  <si>
    <t>Install a second Eddystone 230/138 kV transformer</t>
  </si>
  <si>
    <t>b2222.1</t>
  </si>
  <si>
    <t>Replace the Eddystone 138 kV #205 breaker with 63kA breaker</t>
  </si>
  <si>
    <t>b2222.2</t>
  </si>
  <si>
    <t>Increase Rating of Eddystone #415 138kV Breaker</t>
  </si>
  <si>
    <t>b2236</t>
  </si>
  <si>
    <t>50 MVAR reactor at Buckingham 230 kV</t>
  </si>
  <si>
    <t>b2527</t>
  </si>
  <si>
    <t>Replace Whitpain 230 kV breaker '155' with 80kA breaker</t>
  </si>
  <si>
    <t>b2528</t>
  </si>
  <si>
    <t>Replace Whitpain 230 kV breaker '525' with 80kA breaker</t>
  </si>
  <si>
    <t>b2529</t>
  </si>
  <si>
    <t>Replace Whitpain 230 kV breaker '175' with 80kA breaker</t>
  </si>
  <si>
    <t>b2549</t>
  </si>
  <si>
    <t>Replace terminal equipment inside Chichester substation on the 220-36  (Chichester – Eddystone) 230 kV line</t>
  </si>
  <si>
    <t>b2550</t>
  </si>
  <si>
    <t>Replace terminal equipment inside Nottingham substation on the 220-05 (Nottingham – Daleville – Bradford) 230 kV line</t>
  </si>
  <si>
    <t>b2551</t>
  </si>
  <si>
    <t>Replace terminal equipment inside Llanerch substation on the 130-45 (Eddystone to Llanerch) 138 kV line</t>
  </si>
  <si>
    <t>b2572</t>
  </si>
  <si>
    <t>Replace the Peach Bottom 500 kV '#225' breaker with a 63kA breaker</t>
  </si>
  <si>
    <t>b2774</t>
  </si>
  <si>
    <t>Reconductor the Emilie - Falls 138 kV line, and and replace station cable and relay</t>
  </si>
  <si>
    <t>b2775</t>
  </si>
  <si>
    <t>Reconductor the Falls - U.S. Steel 138 kV line</t>
  </si>
  <si>
    <t>b2850</t>
  </si>
  <si>
    <t>Replace the Waneeta 230kV "285" with 63kA breaker</t>
  </si>
  <si>
    <t>b2852</t>
  </si>
  <si>
    <t>Replace the Chichester 230kV "195" with 63kA breaker</t>
  </si>
  <si>
    <t>b2854</t>
  </si>
  <si>
    <t>Replace the North Philadelphia 230kV "CS 775" with 63kA breaker</t>
  </si>
  <si>
    <t>b2855</t>
  </si>
  <si>
    <t>Replace the North Philadelphia 230kV "CS 885" with 63kA breaker</t>
  </si>
  <si>
    <t>b2856</t>
  </si>
  <si>
    <t>Replace the Parrish 230kV "CS 715" with 63kA breaker</t>
  </si>
  <si>
    <t>b2859</t>
  </si>
  <si>
    <t>Replace the Plymouth Meeting 230kV "215" with 63kA breaker</t>
  </si>
  <si>
    <t>b2860</t>
  </si>
  <si>
    <t>Replace the Plymouth Meeting 230kV "235" with 63kA breaker</t>
  </si>
  <si>
    <t>b2861</t>
  </si>
  <si>
    <t>Replace the Plymouth Meeting 230kV "325" with 63kA breaker</t>
  </si>
  <si>
    <t>b2863</t>
  </si>
  <si>
    <t>Replace the Grays Ferry 230kV "985" with 63kA breaker</t>
  </si>
  <si>
    <t>b2926</t>
  </si>
  <si>
    <t>Replace the Chichester 230kV '215' breaker with 63kA breaker</t>
  </si>
  <si>
    <t>b2927</t>
  </si>
  <si>
    <t>Replace the Plymouth Meeting 230kV '125' breaker with 63kA breaker</t>
  </si>
  <si>
    <t>In-Service Year</t>
  </si>
  <si>
    <t>Protocol F.16</t>
  </si>
  <si>
    <t>Protocol F.4</t>
  </si>
  <si>
    <t>Protocol F.3</t>
  </si>
  <si>
    <t>Provide supporting documentation for Attachment H-7B that will include workpapers showing that the income tax/(credit) for excess deferred income taxes is only related to the current year and reconciling input balances to the appropriate FERC Form No. 1 data</t>
  </si>
  <si>
    <t>Protocol F.14</t>
  </si>
  <si>
    <t>Include a workpaper with a breakdown of all Service Company costs allocated to and incurred by PECO and recognized in its Annual FERC Form No. 1, including costs recorded in Account 923. This breakdown will show the Service Company costs allocated to and incurred at PECO by FERC Account and expense item, and will be reconciled to both Exelon Business Services Company (BSC)’s Annual Form 60, Schedule XVII – Analysis of Billing – Associate Companies (Account 457), Line 31 (or the equivalent line number should that line number change) in addition to the inputs included in the annual transmission formula rate template</t>
  </si>
  <si>
    <t>Protocol F.15</t>
  </si>
  <si>
    <t>Include a workpaper that lists the original in-service cost for each new Schedule 12 tariffed project that is 100% allocated to PECO</t>
  </si>
  <si>
    <t>Include a workpaper that identifies and describes the amount of book depreciation expense associated with AFUDC Equity and its impact on income tax expense. The work paper will be taken directly from PECO’s tax accounting records, namely the widely-used PowerTax tax depreciation and deferred tax software</t>
  </si>
  <si>
    <t>New Schedule 12 tarriffed projects listed individually:</t>
  </si>
  <si>
    <t>RTO Project Number</t>
  </si>
  <si>
    <t>End-of-month gross plant balances for the 13-month period December 2017 - December 2018:</t>
  </si>
  <si>
    <t>End-of-month gross plant balances for the 12-month period January 2019- December 2019:</t>
  </si>
  <si>
    <t>Schedule 12 tarriffed projects that are 100% allocated to PECO:</t>
  </si>
  <si>
    <t>Notes</t>
  </si>
  <si>
    <r>
      <t xml:space="preserve">A: </t>
    </r>
    <r>
      <rPr>
        <sz val="10"/>
        <rFont val="Arial"/>
        <family val="2"/>
      </rPr>
      <t>Work was completed and the cost included as part of another Schedule 12 tariffed project 100% allocated to PECO and as such, the cost for this project is not being presented separately.</t>
    </r>
  </si>
  <si>
    <r>
      <t>B:</t>
    </r>
    <r>
      <rPr>
        <sz val="10"/>
        <rFont val="Arial"/>
        <family val="2"/>
      </rPr>
      <t xml:space="preserve"> No field work was required for this project.</t>
    </r>
  </si>
  <si>
    <t>New Schedule 12 tarriffed projects that are 100% allocated to PECO:</t>
  </si>
  <si>
    <r>
      <t>Capital Split with 50% recovery up to $9M (</t>
    </r>
    <r>
      <rPr>
        <b/>
        <sz val="11"/>
        <color rgb="FFFF0000"/>
        <rFont val="Calibri"/>
        <family val="2"/>
        <scheme val="minor"/>
      </rPr>
      <t>Note L</t>
    </r>
    <r>
      <rPr>
        <b/>
        <sz val="11"/>
        <color theme="1"/>
        <rFont val="Calibri"/>
        <family val="2"/>
        <scheme val="minor"/>
      </rPr>
      <t>)</t>
    </r>
  </si>
  <si>
    <t>Totals - 2019 Exelon Service Company Allocated Costs to PECO</t>
  </si>
  <si>
    <t>*Below Cost Type Totals agreed to FF1 on 'F.14 Reconciliation to FF1'</t>
  </si>
  <si>
    <t>FERC Form 1 Page 429 - BSC Provided Costs Only from 'F.14 FF1 Page'</t>
  </si>
  <si>
    <t>From F.14 Attachment</t>
  </si>
  <si>
    <t>Difference</t>
  </si>
  <si>
    <t>L</t>
  </si>
  <si>
    <t>Represents income tax accrual attributable to distribution and other related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</si>
</sst>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_);_(* \(#,##0\);_(* &quot;-&quot;??_);_(@_)"/>
    <numFmt numFmtId="165" formatCode="0.000000"/>
    <numFmt numFmtId="166" formatCode="_(&quot;$&quot;* #,##0_);_(&quot;$&quot;* \(#,##0\);_(&quot;$&quot;* &quot;-&quot;??_);_(@_)"/>
    <numFmt numFmtId="167" formatCode="&quot;$&quot;#,##0.00"/>
  </numFmts>
  <fonts count="30">
    <font>
      <sz val="11"/>
      <color theme="1"/>
      <name val="Calibri"/>
      <family val="2"/>
      <scheme val="minor"/>
    </font>
    <font>
      <sz val="11"/>
      <color theme="1"/>
      <name val="Calibri"/>
      <family val="2"/>
      <scheme val="minor"/>
    </font>
    <font>
      <sz val="10"/>
      <name val="Arial"/>
      <family val="2"/>
    </font>
    <font>
      <b/>
      <sz val="10"/>
      <name val="Arial"/>
      <family val="2"/>
    </font>
    <font>
      <sz val="10"/>
      <name val="Arial Narrow"/>
      <family val="2"/>
    </font>
    <font>
      <sz val="11"/>
      <name val="Arial Narrow"/>
      <family val="2"/>
    </font>
    <font>
      <vertAlign val="superscript"/>
      <sz val="10"/>
      <name val="Arial"/>
      <family val="2"/>
    </font>
    <font>
      <b/>
      <sz val="10"/>
      <color theme="1"/>
      <name val="Arial"/>
      <family val="2"/>
    </font>
    <font>
      <sz val="10"/>
      <color theme="1"/>
      <name val="Arial"/>
      <family val="2"/>
    </font>
    <font>
      <sz val="10"/>
      <name val="Courier"/>
      <family val="3"/>
    </font>
    <font>
      <vertAlign val="superscript"/>
      <sz val="10"/>
      <color theme="1"/>
      <name val="Arial"/>
      <family val="2"/>
    </font>
    <font>
      <sz val="11"/>
      <color rgb="FFFF0000"/>
      <name val="Calibri"/>
      <family val="2"/>
      <scheme val="minor"/>
    </font>
    <font>
      <b/>
      <sz val="11"/>
      <color theme="1"/>
      <name val="Calibri"/>
      <family val="2"/>
      <scheme val="minor"/>
    </font>
    <font>
      <b/>
      <sz val="11"/>
      <color rgb="FFFF0000"/>
      <name val="Calibri"/>
      <family val="2"/>
      <scheme val="minor"/>
    </font>
    <font>
      <sz val="16"/>
      <color theme="0"/>
      <name val="Calibri"/>
      <family val="2"/>
      <scheme val="minor"/>
    </font>
    <font>
      <b/>
      <sz val="16"/>
      <color theme="0"/>
      <name val="Calibri"/>
      <family val="2"/>
      <scheme val="minor"/>
    </font>
    <font>
      <b/>
      <sz val="11"/>
      <color rgb="FFFF0000"/>
      <name val="Calibri"/>
      <family val="2"/>
    </font>
    <font>
      <sz val="7"/>
      <name val="Arial"/>
      <family val="2"/>
    </font>
    <font>
      <b/>
      <sz val="7"/>
      <name val="Arial"/>
      <family val="2"/>
    </font>
    <font>
      <b/>
      <sz val="9"/>
      <color theme="1"/>
      <name val="Calibri"/>
      <family val="2"/>
      <scheme val="minor"/>
    </font>
    <font>
      <sz val="11"/>
      <name val="Calibri"/>
      <family val="2"/>
      <scheme val="minor"/>
    </font>
    <font>
      <b/>
      <sz val="11"/>
      <name val="Calibri"/>
      <family val="2"/>
      <scheme val="minor"/>
    </font>
    <font>
      <sz val="10"/>
      <color rgb="FFFF0000"/>
      <name val="Arial"/>
      <family val="2"/>
    </font>
    <font>
      <b/>
      <sz val="10"/>
      <color rgb="FFFF0000"/>
      <name val="Times New Roman"/>
      <family val="1"/>
    </font>
    <font>
      <sz val="12"/>
      <name val="Arial MT"/>
    </font>
    <font>
      <sz val="10"/>
      <color theme="0"/>
      <name val="Arial"/>
      <family val="2"/>
    </font>
    <font>
      <b/>
      <sz val="10"/>
      <color rgb="FFFF0000"/>
      <name val="Arial"/>
      <family val="2"/>
    </font>
    <font>
      <b/>
      <u/>
      <sz val="10"/>
      <name val="Arial"/>
      <family val="2"/>
    </font>
    <font>
      <b/>
      <sz val="12"/>
      <color theme="1"/>
      <name val="Calibri"/>
      <family val="2"/>
      <scheme val="minor"/>
    </font>
    <font>
      <sz val="8"/>
      <name val="Arial"/>
      <family val="2"/>
    </font>
  </fonts>
  <fills count="6">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rgb="FFFFFF00"/>
        <bgColor indexed="64"/>
      </patternFill>
    </fill>
    <fill>
      <patternFill patternType="solid">
        <fgColor theme="0"/>
        <bgColor indexed="64"/>
      </patternFill>
    </fill>
  </fills>
  <borders count="27">
    <border>
      <left/>
      <right/>
      <top/>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s>
  <cellStyleXfs count="16">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5" fontId="2" fillId="0" borderId="0">
      <alignment horizontal="left" wrapText="1"/>
    </xf>
    <xf numFmtId="43" fontId="2" fillId="0" borderId="0" applyFont="0" applyFill="0" applyBorder="0" applyAlignment="0" applyProtection="0"/>
    <xf numFmtId="167" fontId="24" fillId="0" borderId="0" applyProtection="0"/>
    <xf numFmtId="167" fontId="24" fillId="0" borderId="0" applyProtection="0"/>
    <xf numFmtId="44" fontId="2" fillId="0" borderId="0" applyFont="0" applyFill="0" applyBorder="0" applyAlignment="0" applyProtection="0"/>
  </cellStyleXfs>
  <cellXfs count="232">
    <xf numFmtId="0" fontId="0" fillId="0" borderId="0" xfId="0"/>
    <xf numFmtId="0" fontId="2" fillId="0" borderId="0" xfId="2"/>
    <xf numFmtId="0" fontId="0" fillId="0" borderId="0" xfId="2" applyFont="1"/>
    <xf numFmtId="0" fontId="3" fillId="0" borderId="0" xfId="2" applyFont="1"/>
    <xf numFmtId="0" fontId="4" fillId="0" borderId="0" xfId="2" applyFont="1"/>
    <xf numFmtId="0" fontId="4" fillId="0" borderId="0" xfId="2" applyFont="1" applyAlignment="1">
      <alignment horizontal="right"/>
    </xf>
    <xf numFmtId="0" fontId="5" fillId="0" borderId="0" xfId="2" applyFont="1"/>
    <xf numFmtId="0" fontId="2" fillId="0" borderId="0" xfId="2" applyAlignment="1">
      <alignment horizontal="center"/>
    </xf>
    <xf numFmtId="0" fontId="2" fillId="0" borderId="0" xfId="2" applyAlignment="1">
      <alignment horizontal="left"/>
    </xf>
    <xf numFmtId="0" fontId="2" fillId="0" borderId="0" xfId="2" applyAlignment="1">
      <alignment horizontal="center" wrapText="1"/>
    </xf>
    <xf numFmtId="0" fontId="0" fillId="0" borderId="0" xfId="2" applyFont="1" applyAlignment="1">
      <alignment horizontal="center" wrapText="1"/>
    </xf>
    <xf numFmtId="0" fontId="2" fillId="0" borderId="0" xfId="2" applyAlignment="1">
      <alignment horizontal="left" wrapText="1" indent="1"/>
    </xf>
    <xf numFmtId="164" fontId="2" fillId="0" borderId="0" xfId="3" applyNumberFormat="1"/>
    <xf numFmtId="0" fontId="2" fillId="0" borderId="0" xfId="2" applyAlignment="1">
      <alignment horizontal="left" indent="1"/>
    </xf>
    <xf numFmtId="0" fontId="2" fillId="0" borderId="0" xfId="2" quotePrefix="1" applyAlignment="1">
      <alignment horizontal="left" indent="4"/>
    </xf>
    <xf numFmtId="164" fontId="2" fillId="0" borderId="1" xfId="3" applyNumberFormat="1" applyBorder="1"/>
    <xf numFmtId="0" fontId="7" fillId="0" borderId="2" xfId="2" applyFont="1" applyBorder="1"/>
    <xf numFmtId="164" fontId="2" fillId="0" borderId="0" xfId="2" applyNumberFormat="1"/>
    <xf numFmtId="0" fontId="8" fillId="0" borderId="0" xfId="2" applyFont="1"/>
    <xf numFmtId="0" fontId="2" fillId="0" borderId="0" xfId="2" applyAlignment="1">
      <alignment vertical="center"/>
    </xf>
    <xf numFmtId="0" fontId="8" fillId="0" borderId="0" xfId="2" applyFont="1" applyAlignment="1">
      <alignment vertical="top"/>
    </xf>
    <xf numFmtId="0" fontId="2" fillId="0" borderId="0" xfId="2" applyAlignment="1">
      <alignment vertical="top"/>
    </xf>
    <xf numFmtId="0" fontId="8" fillId="0" borderId="0" xfId="2" applyFont="1" applyAlignment="1">
      <alignment vertical="top" wrapText="1"/>
    </xf>
    <xf numFmtId="0" fontId="2" fillId="0" borderId="0" xfId="4" applyFont="1"/>
    <xf numFmtId="0" fontId="3" fillId="0" borderId="0" xfId="4" applyFont="1"/>
    <xf numFmtId="0" fontId="2" fillId="0" borderId="0" xfId="2" applyAlignment="1">
      <alignment horizontal="left" wrapText="1"/>
    </xf>
    <xf numFmtId="0" fontId="8" fillId="0" borderId="0" xfId="5" applyFont="1" applyAlignment="1">
      <alignment horizontal="center" wrapText="1"/>
    </xf>
    <xf numFmtId="0" fontId="8" fillId="0" borderId="0" xfId="5" applyFont="1" applyAlignment="1">
      <alignment horizontal="center"/>
    </xf>
    <xf numFmtId="0" fontId="8" fillId="0" borderId="0" xfId="5" applyFont="1"/>
    <xf numFmtId="10" fontId="8" fillId="0" borderId="0" xfId="5" applyNumberFormat="1" applyFont="1"/>
    <xf numFmtId="9" fontId="8" fillId="0" borderId="0" xfId="5" applyNumberFormat="1" applyFont="1"/>
    <xf numFmtId="41" fontId="2" fillId="0" borderId="0" xfId="6" applyNumberFormat="1" applyFont="1" applyAlignment="1">
      <alignment horizontal="left" indent="2"/>
    </xf>
    <xf numFmtId="10" fontId="8" fillId="0" borderId="0" xfId="1" applyNumberFormat="1" applyFont="1"/>
    <xf numFmtId="164" fontId="2" fillId="0" borderId="0" xfId="7" applyNumberFormat="1" applyFont="1"/>
    <xf numFmtId="164" fontId="2" fillId="0" borderId="1" xfId="7" applyNumberFormat="1" applyFont="1" applyBorder="1"/>
    <xf numFmtId="0" fontId="3" fillId="0" borderId="0" xfId="2" applyFont="1" applyAlignment="1">
      <alignment horizontal="center"/>
    </xf>
    <xf numFmtId="164" fontId="0" fillId="0" borderId="0" xfId="8" applyNumberFormat="1" applyFont="1"/>
    <xf numFmtId="0" fontId="0" fillId="0" borderId="0" xfId="0" applyAlignment="1">
      <alignment wrapText="1"/>
    </xf>
    <xf numFmtId="164" fontId="12" fillId="0" borderId="0" xfId="8" applyNumberFormat="1" applyFont="1"/>
    <xf numFmtId="0" fontId="12" fillId="0" borderId="0" xfId="0" applyFont="1" applyAlignment="1">
      <alignment horizontal="right"/>
    </xf>
    <xf numFmtId="0" fontId="13" fillId="0" borderId="0" xfId="0" applyFont="1"/>
    <xf numFmtId="164" fontId="12" fillId="0" borderId="1" xfId="8" applyNumberFormat="1" applyFont="1" applyBorder="1"/>
    <xf numFmtId="0" fontId="12" fillId="0" borderId="1" xfId="0" applyFont="1" applyBorder="1" applyAlignment="1">
      <alignment horizontal="right"/>
    </xf>
    <xf numFmtId="164" fontId="0" fillId="0" borderId="0" xfId="8" applyNumberFormat="1" applyFont="1" applyAlignment="1">
      <alignment vertical="center"/>
    </xf>
    <xf numFmtId="0" fontId="0" fillId="0" borderId="0" xfId="0" applyAlignment="1">
      <alignment horizontal="right"/>
    </xf>
    <xf numFmtId="0" fontId="0" fillId="0" borderId="0" xfId="0" applyAlignment="1">
      <alignment vertical="center" wrapText="1"/>
    </xf>
    <xf numFmtId="0" fontId="0" fillId="0" borderId="0" xfId="0" applyAlignment="1">
      <alignment horizontal="center" vertical="center"/>
    </xf>
    <xf numFmtId="43" fontId="0" fillId="0" borderId="0" xfId="0" applyNumberFormat="1"/>
    <xf numFmtId="0" fontId="12" fillId="0" borderId="0" xfId="0" applyFont="1"/>
    <xf numFmtId="164" fontId="12" fillId="2" borderId="0" xfId="8" applyNumberFormat="1" applyFont="1" applyFill="1"/>
    <xf numFmtId="0" fontId="0" fillId="2" borderId="0" xfId="0" applyFill="1" applyAlignment="1">
      <alignment horizontal="right"/>
    </xf>
    <xf numFmtId="0" fontId="0" fillId="2" borderId="0" xfId="0" applyFill="1" applyAlignment="1">
      <alignment wrapText="1"/>
    </xf>
    <xf numFmtId="0" fontId="0" fillId="2" borderId="0" xfId="0" applyFill="1" applyAlignment="1">
      <alignment horizontal="center"/>
    </xf>
    <xf numFmtId="164" fontId="1" fillId="0" borderId="0" xfId="8" applyNumberFormat="1"/>
    <xf numFmtId="0" fontId="0" fillId="0" borderId="0" xfId="0" applyAlignment="1">
      <alignment horizontal="center"/>
    </xf>
    <xf numFmtId="164" fontId="1" fillId="2" borderId="0" xfId="8" applyNumberFormat="1" applyFill="1"/>
    <xf numFmtId="0" fontId="14" fillId="0" borderId="0" xfId="0" applyFont="1" applyAlignment="1">
      <alignment horizontal="left" vertical="center" indent="2"/>
    </xf>
    <xf numFmtId="0" fontId="12" fillId="3" borderId="0" xfId="0" applyFont="1" applyFill="1"/>
    <xf numFmtId="164" fontId="12" fillId="3" borderId="0" xfId="8" applyNumberFormat="1" applyFont="1" applyFill="1"/>
    <xf numFmtId="0" fontId="0" fillId="3" borderId="0" xfId="0" applyFill="1" applyAlignment="1">
      <alignment horizontal="right"/>
    </xf>
    <xf numFmtId="0" fontId="0" fillId="3" borderId="0" xfId="0" applyFill="1" applyAlignment="1">
      <alignment wrapText="1"/>
    </xf>
    <xf numFmtId="0" fontId="0" fillId="3" borderId="0" xfId="0" applyFill="1" applyAlignment="1">
      <alignment horizontal="center"/>
    </xf>
    <xf numFmtId="0" fontId="15" fillId="3" borderId="0" xfId="0" applyFont="1" applyFill="1" applyAlignment="1">
      <alignment horizontal="left" vertical="center" indent="2"/>
    </xf>
    <xf numFmtId="164" fontId="13" fillId="0" borderId="0" xfId="8" applyNumberFormat="1" applyFont="1"/>
    <xf numFmtId="0" fontId="0" fillId="0" borderId="0" xfId="0" applyAlignment="1">
      <alignment horizontal="left" indent="2"/>
    </xf>
    <xf numFmtId="164" fontId="12" fillId="0" borderId="0" xfId="0" applyNumberFormat="1" applyFont="1"/>
    <xf numFmtId="0" fontId="0" fillId="3" borderId="0" xfId="0" applyFill="1"/>
    <xf numFmtId="164" fontId="12" fillId="0" borderId="2" xfId="8" applyNumberFormat="1" applyFont="1" applyBorder="1" applyAlignment="1">
      <alignment horizontal="center" vertical="center" wrapText="1"/>
    </xf>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164" fontId="17" fillId="0" borderId="7" xfId="8" applyNumberFormat="1" applyFont="1" applyBorder="1"/>
    <xf numFmtId="0" fontId="17" fillId="0" borderId="7" xfId="0" applyFont="1" applyBorder="1" applyAlignment="1">
      <alignment horizontal="center"/>
    </xf>
    <xf numFmtId="0" fontId="17" fillId="0" borderId="11" xfId="0" applyFont="1" applyBorder="1" applyAlignment="1">
      <alignment horizontal="left"/>
    </xf>
    <xf numFmtId="164" fontId="17" fillId="0" borderId="0" xfId="8" applyNumberFormat="1" applyFont="1"/>
    <xf numFmtId="164" fontId="0" fillId="0" borderId="0" xfId="0" applyNumberFormat="1"/>
    <xf numFmtId="0" fontId="0" fillId="0" borderId="0" xfId="0" applyAlignment="1">
      <alignment vertical="top"/>
    </xf>
    <xf numFmtId="0" fontId="13" fillId="0" borderId="0" xfId="0" applyFont="1" applyAlignment="1">
      <alignment horizontal="right"/>
    </xf>
    <xf numFmtId="164" fontId="0" fillId="0" borderId="3" xfId="0" applyNumberFormat="1" applyBorder="1"/>
    <xf numFmtId="0" fontId="0" fillId="0" borderId="0" xfId="0" applyAlignment="1">
      <alignment horizontal="left"/>
    </xf>
    <xf numFmtId="0" fontId="13" fillId="0" borderId="0" xfId="0" applyFont="1" applyAlignment="1">
      <alignment horizontal="center"/>
    </xf>
    <xf numFmtId="0" fontId="17" fillId="0" borderId="0" xfId="0" applyFont="1" applyAlignment="1">
      <alignment horizontal="center" vertical="top" wrapText="1"/>
    </xf>
    <xf numFmtId="0" fontId="17" fillId="0" borderId="7" xfId="0" applyFont="1" applyBorder="1" applyAlignment="1">
      <alignment horizontal="center" vertical="top" wrapText="1"/>
    </xf>
    <xf numFmtId="0" fontId="17" fillId="0" borderId="17" xfId="0" applyFont="1" applyBorder="1" applyAlignment="1">
      <alignment horizontal="center" vertical="top" wrapText="1"/>
    </xf>
    <xf numFmtId="0" fontId="17" fillId="0" borderId="0" xfId="0" applyFont="1" applyAlignment="1">
      <alignment horizontal="left"/>
    </xf>
    <xf numFmtId="0" fontId="17" fillId="0" borderId="0" xfId="0" applyFont="1" applyAlignment="1">
      <alignment horizontal="center"/>
    </xf>
    <xf numFmtId="0" fontId="12" fillId="5" borderId="0" xfId="0" applyFont="1" applyFill="1"/>
    <xf numFmtId="0" fontId="0" fillId="5" borderId="0" xfId="0" applyFill="1"/>
    <xf numFmtId="0" fontId="0" fillId="5" borderId="0" xfId="0" applyFill="1" applyAlignment="1">
      <alignment horizontal="center"/>
    </xf>
    <xf numFmtId="0" fontId="19" fillId="5" borderId="0" xfId="0" applyFont="1" applyFill="1"/>
    <xf numFmtId="0" fontId="12" fillId="5" borderId="0" xfId="0" applyFont="1" applyFill="1" applyAlignment="1">
      <alignment horizontal="center"/>
    </xf>
    <xf numFmtId="0" fontId="13" fillId="5" borderId="0" xfId="0" applyFont="1" applyFill="1" applyAlignment="1">
      <alignment horizontal="left"/>
    </xf>
    <xf numFmtId="9" fontId="20" fillId="5" borderId="0" xfId="1" applyFont="1" applyFill="1" applyAlignment="1">
      <alignment horizontal="center"/>
    </xf>
    <xf numFmtId="9" fontId="20" fillId="5" borderId="0" xfId="0" applyNumberFormat="1" applyFont="1" applyFill="1" applyAlignment="1">
      <alignment horizontal="left"/>
    </xf>
    <xf numFmtId="0" fontId="12" fillId="5" borderId="0" xfId="0" applyFont="1" applyFill="1" applyAlignment="1">
      <alignment horizontal="center" wrapText="1"/>
    </xf>
    <xf numFmtId="0" fontId="12" fillId="5" borderId="2" xfId="0" applyFont="1" applyFill="1" applyBorder="1" applyAlignment="1">
      <alignment horizontal="center" wrapText="1"/>
    </xf>
    <xf numFmtId="17" fontId="0" fillId="5" borderId="0" xfId="0" applyNumberFormat="1" applyFill="1"/>
    <xf numFmtId="0" fontId="0" fillId="5" borderId="0" xfId="0" applyFill="1" applyAlignment="1">
      <alignment horizontal="left"/>
    </xf>
    <xf numFmtId="164" fontId="0" fillId="5" borderId="0" xfId="8" applyNumberFormat="1" applyFont="1" applyFill="1"/>
    <xf numFmtId="164" fontId="0" fillId="5" borderId="0" xfId="8" applyNumberFormat="1" applyFont="1" applyFill="1" applyAlignment="1">
      <alignment horizontal="left"/>
    </xf>
    <xf numFmtId="164" fontId="0" fillId="5" borderId="0" xfId="8" applyNumberFormat="1" applyFont="1" applyFill="1" applyAlignment="1">
      <alignment horizontal="center"/>
    </xf>
    <xf numFmtId="164" fontId="0" fillId="5" borderId="0" xfId="0" applyNumberFormat="1" applyFill="1"/>
    <xf numFmtId="0" fontId="21" fillId="5" borderId="0" xfId="0" applyFont="1" applyFill="1"/>
    <xf numFmtId="166" fontId="0" fillId="5" borderId="0" xfId="8" applyNumberFormat="1" applyFont="1" applyFill="1"/>
    <xf numFmtId="164" fontId="12" fillId="5" borderId="1" xfId="0" applyNumberFormat="1" applyFont="1" applyFill="1" applyBorder="1"/>
    <xf numFmtId="164" fontId="12" fillId="5" borderId="0" xfId="0" applyNumberFormat="1" applyFont="1" applyFill="1"/>
    <xf numFmtId="0" fontId="13" fillId="5" borderId="0" xfId="0" applyFont="1" applyFill="1" applyAlignment="1">
      <alignment horizontal="center" vertical="top"/>
    </xf>
    <xf numFmtId="0" fontId="22" fillId="0" borderId="0" xfId="2" applyFont="1"/>
    <xf numFmtId="0" fontId="23" fillId="0" borderId="0" xfId="12" applyNumberFormat="1" applyFont="1" applyAlignment="1">
      <alignment horizontal="center"/>
    </xf>
    <xf numFmtId="0" fontId="25" fillId="0" borderId="0" xfId="2" applyFont="1"/>
    <xf numFmtId="43" fontId="2" fillId="0" borderId="0" xfId="2" applyNumberFormat="1"/>
    <xf numFmtId="0" fontId="2" fillId="0" borderId="0" xfId="2" applyAlignment="1">
      <alignment horizontal="left" wrapText="1"/>
    </xf>
    <xf numFmtId="0" fontId="2" fillId="0" borderId="0" xfId="2" applyAlignment="1">
      <alignment wrapText="1"/>
    </xf>
    <xf numFmtId="0" fontId="7" fillId="0" borderId="0" xfId="0" applyFont="1"/>
    <xf numFmtId="0" fontId="2" fillId="0" borderId="0" xfId="2" applyAlignment="1">
      <alignment wrapText="1"/>
    </xf>
    <xf numFmtId="167" fontId="3" fillId="0" borderId="7" xfId="13" applyFont="1" applyBorder="1"/>
    <xf numFmtId="167" fontId="3" fillId="0" borderId="7" xfId="13" applyFont="1" applyBorder="1" applyAlignment="1">
      <alignment horizontal="center" wrapText="1"/>
    </xf>
    <xf numFmtId="17" fontId="22" fillId="0" borderId="0" xfId="12" quotePrefix="1" applyNumberFormat="1" applyFont="1" applyAlignment="1">
      <alignment horizontal="left"/>
    </xf>
    <xf numFmtId="0" fontId="2" fillId="0" borderId="0" xfId="12" applyNumberFormat="1" applyAlignment="1">
      <alignment horizontal="left"/>
    </xf>
    <xf numFmtId="167" fontId="2" fillId="0" borderId="0" xfId="14" applyFont="1"/>
    <xf numFmtId="0" fontId="2" fillId="0" borderId="0" xfId="12" quotePrefix="1" applyNumberFormat="1" applyAlignment="1">
      <alignment horizontal="left"/>
    </xf>
    <xf numFmtId="17" fontId="2" fillId="0" borderId="0" xfId="12" quotePrefix="1" applyNumberFormat="1" applyAlignment="1">
      <alignment horizontal="left"/>
    </xf>
    <xf numFmtId="166" fontId="2" fillId="0" borderId="1" xfId="9" applyNumberFormat="1" applyFont="1" applyBorder="1" applyAlignment="1">
      <alignment horizontal="left"/>
    </xf>
    <xf numFmtId="167" fontId="2" fillId="0" borderId="2" xfId="14" applyFont="1" applyBorder="1"/>
    <xf numFmtId="166" fontId="2" fillId="0" borderId="2" xfId="9" applyNumberFormat="1" applyFont="1" applyBorder="1" applyAlignment="1">
      <alignment horizontal="left"/>
    </xf>
    <xf numFmtId="166" fontId="2" fillId="0" borderId="0" xfId="15" applyNumberFormat="1" applyAlignment="1">
      <alignment horizontal="left"/>
    </xf>
    <xf numFmtId="166" fontId="2" fillId="0" borderId="0" xfId="9" applyNumberFormat="1" applyFont="1" applyAlignment="1">
      <alignment horizontal="left"/>
    </xf>
    <xf numFmtId="164" fontId="2" fillId="0" borderId="0" xfId="12" applyNumberFormat="1" applyAlignment="1">
      <alignment horizontal="left"/>
    </xf>
    <xf numFmtId="0" fontId="26" fillId="0" borderId="0" xfId="12" applyNumberFormat="1" applyFont="1" applyAlignment="1">
      <alignment horizontal="left"/>
    </xf>
    <xf numFmtId="17" fontId="3" fillId="0" borderId="7" xfId="13" applyNumberFormat="1" applyFont="1" applyBorder="1" applyAlignment="1">
      <alignment horizontal="center" wrapText="1"/>
    </xf>
    <xf numFmtId="164" fontId="2" fillId="0" borderId="0" xfId="12" applyNumberFormat="1"/>
    <xf numFmtId="0" fontId="26" fillId="0" borderId="0" xfId="2" applyFont="1"/>
    <xf numFmtId="0" fontId="22" fillId="0" borderId="0" xfId="12" applyNumberFormat="1" applyFont="1" applyAlignment="1">
      <alignment horizontal="right"/>
    </xf>
    <xf numFmtId="43" fontId="2" fillId="0" borderId="0" xfId="3"/>
    <xf numFmtId="0" fontId="26" fillId="0" borderId="0" xfId="2" applyFont="1" applyAlignment="1">
      <alignment horizontal="left"/>
    </xf>
    <xf numFmtId="0" fontId="3" fillId="0" borderId="7" xfId="2" applyFont="1" applyBorder="1" applyAlignment="1">
      <alignment horizontal="center" wrapText="1"/>
    </xf>
    <xf numFmtId="43" fontId="3" fillId="0" borderId="11" xfId="3" applyFont="1" applyBorder="1" applyAlignment="1">
      <alignment horizontal="center" wrapText="1"/>
    </xf>
    <xf numFmtId="43" fontId="3" fillId="0" borderId="7" xfId="3" applyFont="1" applyBorder="1" applyAlignment="1">
      <alignment horizontal="left" wrapText="1"/>
    </xf>
    <xf numFmtId="164" fontId="2" fillId="0" borderId="2" xfId="3" applyNumberFormat="1" applyBorder="1"/>
    <xf numFmtId="0" fontId="27" fillId="0" borderId="0" xfId="2" applyFont="1"/>
    <xf numFmtId="0" fontId="3" fillId="0" borderId="0" xfId="2" applyFont="1" applyAlignment="1">
      <alignment vertical="top"/>
    </xf>
    <xf numFmtId="0" fontId="26" fillId="0" borderId="0" xfId="2" applyFont="1" applyAlignment="1">
      <alignment vertical="top" wrapText="1"/>
    </xf>
    <xf numFmtId="0" fontId="8" fillId="0" borderId="0" xfId="0" applyFont="1"/>
    <xf numFmtId="0" fontId="8" fillId="0" borderId="7" xfId="0" applyFont="1" applyBorder="1"/>
    <xf numFmtId="43" fontId="3" fillId="0" borderId="7" xfId="3" applyFont="1" applyBorder="1" applyAlignment="1">
      <alignment horizontal="center" wrapText="1"/>
    </xf>
    <xf numFmtId="44" fontId="2" fillId="0" borderId="0" xfId="9" applyFont="1"/>
    <xf numFmtId="0" fontId="12" fillId="0" borderId="24" xfId="0" applyFont="1" applyBorder="1" applyAlignment="1">
      <alignment horizontal="right"/>
    </xf>
    <xf numFmtId="164" fontId="12" fillId="0" borderId="25" xfId="8" applyNumberFormat="1" applyFont="1" applyBorder="1"/>
    <xf numFmtId="0" fontId="12" fillId="0" borderId="13" xfId="0" applyFont="1" applyBorder="1" applyAlignment="1">
      <alignment horizontal="right"/>
    </xf>
    <xf numFmtId="164" fontId="12" fillId="0" borderId="22" xfId="8" applyNumberFormat="1" applyFont="1" applyBorder="1"/>
    <xf numFmtId="0" fontId="13" fillId="0" borderId="15" xfId="0" applyFont="1" applyBorder="1"/>
    <xf numFmtId="0" fontId="0" fillId="0" borderId="1" xfId="0" applyBorder="1"/>
    <xf numFmtId="0" fontId="0" fillId="0" borderId="14" xfId="0" applyBorder="1"/>
    <xf numFmtId="0" fontId="17" fillId="0" borderId="25" xfId="0" applyFont="1" applyBorder="1" applyAlignment="1">
      <alignment horizontal="center"/>
    </xf>
    <xf numFmtId="0" fontId="17" fillId="0" borderId="25" xfId="0" applyFont="1" applyBorder="1" applyAlignment="1">
      <alignment horizontal="left"/>
    </xf>
    <xf numFmtId="0" fontId="18" fillId="0" borderId="13" xfId="0" applyFont="1" applyBorder="1" applyAlignment="1">
      <alignment horizontal="center" vertical="top" wrapText="1"/>
    </xf>
    <xf numFmtId="0" fontId="17" fillId="0" borderId="25" xfId="0" applyFont="1" applyBorder="1" applyAlignment="1">
      <alignment horizontal="center" vertical="top" wrapText="1"/>
    </xf>
    <xf numFmtId="164" fontId="17" fillId="0" borderId="7" xfId="8" applyNumberFormat="1" applyFont="1" applyBorder="1" applyAlignment="1">
      <alignment horizontal="center"/>
    </xf>
    <xf numFmtId="164" fontId="16" fillId="0" borderId="25" xfId="8" applyNumberFormat="1" applyFont="1" applyBorder="1"/>
    <xf numFmtId="0" fontId="16" fillId="0" borderId="25" xfId="0" applyFont="1" applyBorder="1"/>
    <xf numFmtId="0" fontId="0" fillId="0" borderId="13" xfId="0" applyBorder="1"/>
    <xf numFmtId="0" fontId="0" fillId="0" borderId="2" xfId="0" applyBorder="1"/>
    <xf numFmtId="0" fontId="0" fillId="0" borderId="12" xfId="0" applyBorder="1"/>
    <xf numFmtId="0" fontId="29" fillId="0" borderId="15" xfId="11" applyNumberFormat="1" applyFont="1" applyBorder="1" applyAlignment="1"/>
    <xf numFmtId="0" fontId="29" fillId="0" borderId="1" xfId="11" applyNumberFormat="1" applyFont="1" applyBorder="1" applyAlignment="1"/>
    <xf numFmtId="0" fontId="29" fillId="0" borderId="24" xfId="11" applyNumberFormat="1" applyFont="1" applyBorder="1" applyAlignment="1"/>
    <xf numFmtId="0" fontId="29" fillId="0" borderId="0" xfId="11" applyNumberFormat="1" applyFont="1" applyAlignment="1"/>
    <xf numFmtId="0" fontId="0" fillId="0" borderId="25" xfId="0" applyBorder="1"/>
    <xf numFmtId="0" fontId="29" fillId="0" borderId="0" xfId="11" applyNumberFormat="1" applyFont="1" applyAlignment="1">
      <alignment horizontal="center"/>
    </xf>
    <xf numFmtId="0" fontId="29" fillId="0" borderId="21" xfId="11" applyNumberFormat="1" applyFont="1" applyBorder="1" applyAlignment="1"/>
    <xf numFmtId="0" fontId="29" fillId="0" borderId="20" xfId="11" applyNumberFormat="1" applyFont="1" applyBorder="1" applyAlignment="1"/>
    <xf numFmtId="0" fontId="29" fillId="0" borderId="19" xfId="11" applyNumberFormat="1" applyFont="1" applyBorder="1" applyAlignment="1"/>
    <xf numFmtId="0" fontId="29" fillId="0" borderId="18" xfId="11" applyNumberFormat="1" applyFont="1" applyBorder="1" applyAlignment="1"/>
    <xf numFmtId="0" fontId="29" fillId="0" borderId="17" xfId="11" applyNumberFormat="1" applyFont="1" applyBorder="1" applyAlignment="1"/>
    <xf numFmtId="0" fontId="29" fillId="0" borderId="17" xfId="11" applyNumberFormat="1" applyFont="1" applyBorder="1" applyAlignment="1">
      <alignment vertical="top" wrapText="1"/>
    </xf>
    <xf numFmtId="0" fontId="29" fillId="0" borderId="16" xfId="11" applyNumberFormat="1" applyFont="1" applyBorder="1" applyAlignment="1">
      <alignment wrapText="1"/>
    </xf>
    <xf numFmtId="0" fontId="29" fillId="0" borderId="8" xfId="11" applyNumberFormat="1" applyFont="1" applyBorder="1" applyAlignment="1">
      <alignment horizontal="left"/>
    </xf>
    <xf numFmtId="0" fontId="29" fillId="0" borderId="9" xfId="11" applyNumberFormat="1" applyFont="1" applyBorder="1" applyAlignment="1"/>
    <xf numFmtId="164" fontId="29" fillId="0" borderId="9" xfId="10" applyNumberFormat="1" applyFont="1" applyBorder="1"/>
    <xf numFmtId="164" fontId="29" fillId="0" borderId="10" xfId="10" applyNumberFormat="1" applyFont="1" applyBorder="1"/>
    <xf numFmtId="0" fontId="29" fillId="0" borderId="7" xfId="11" applyNumberFormat="1" applyFont="1" applyBorder="1" applyAlignment="1"/>
    <xf numFmtId="164" fontId="29" fillId="0" borderId="7" xfId="10" applyNumberFormat="1" applyFont="1" applyBorder="1"/>
    <xf numFmtId="164" fontId="29" fillId="0" borderId="6" xfId="10" applyNumberFormat="1" applyFont="1" applyBorder="1"/>
    <xf numFmtId="0" fontId="29" fillId="0" borderId="26" xfId="11" applyNumberFormat="1" applyFont="1" applyBorder="1" applyAlignment="1"/>
    <xf numFmtId="0" fontId="29" fillId="4" borderId="8" xfId="11" applyNumberFormat="1" applyFont="1" applyFill="1" applyBorder="1" applyAlignment="1">
      <alignment horizontal="left"/>
    </xf>
    <xf numFmtId="0" fontId="29" fillId="4" borderId="9" xfId="11" applyNumberFormat="1" applyFont="1" applyFill="1" applyBorder="1" applyAlignment="1"/>
    <xf numFmtId="164" fontId="29" fillId="4" borderId="7" xfId="10" applyNumberFormat="1" applyFont="1" applyFill="1" applyBorder="1"/>
    <xf numFmtId="164" fontId="29" fillId="4" borderId="6" xfId="10" applyNumberFormat="1" applyFont="1" applyFill="1" applyBorder="1"/>
    <xf numFmtId="0" fontId="13" fillId="0" borderId="25" xfId="0" applyFont="1" applyBorder="1"/>
    <xf numFmtId="0" fontId="29" fillId="0" borderId="5" xfId="11" applyNumberFormat="1" applyFont="1" applyBorder="1" applyAlignment="1">
      <alignment horizontal="left"/>
    </xf>
    <xf numFmtId="0" fontId="29" fillId="0" borderId="4" xfId="11" applyNumberFormat="1" applyFont="1" applyBorder="1" applyAlignment="1"/>
    <xf numFmtId="164" fontId="29" fillId="0" borderId="4" xfId="10" applyNumberFormat="1" applyFont="1" applyBorder="1"/>
    <xf numFmtId="0" fontId="2" fillId="0" borderId="15" xfId="2" applyBorder="1" applyAlignment="1">
      <alignment horizontal="left" vertical="top" wrapText="1"/>
    </xf>
    <xf numFmtId="0" fontId="2" fillId="0" borderId="1" xfId="2" applyBorder="1" applyAlignment="1">
      <alignment horizontal="left" vertical="top" wrapText="1"/>
    </xf>
    <xf numFmtId="0" fontId="2" fillId="0" borderId="14" xfId="2" applyBorder="1" applyAlignment="1">
      <alignment horizontal="left" vertical="top" wrapText="1"/>
    </xf>
    <xf numFmtId="0" fontId="2" fillId="0" borderId="24" xfId="2" applyBorder="1" applyAlignment="1">
      <alignment horizontal="left" vertical="top" wrapText="1"/>
    </xf>
    <xf numFmtId="0" fontId="2" fillId="0" borderId="0" xfId="2" applyAlignment="1">
      <alignment horizontal="left" vertical="top" wrapText="1"/>
    </xf>
    <xf numFmtId="0" fontId="2" fillId="0" borderId="25" xfId="2" applyBorder="1" applyAlignment="1">
      <alignment horizontal="left" vertical="top" wrapText="1"/>
    </xf>
    <xf numFmtId="0" fontId="2" fillId="0" borderId="13" xfId="2" applyBorder="1" applyAlignment="1">
      <alignment horizontal="left" vertical="top" wrapText="1"/>
    </xf>
    <xf numFmtId="0" fontId="2" fillId="0" borderId="2" xfId="2" applyBorder="1" applyAlignment="1">
      <alignment horizontal="left" vertical="top" wrapText="1"/>
    </xf>
    <xf numFmtId="0" fontId="2" fillId="0" borderId="12" xfId="2" applyBorder="1" applyAlignment="1">
      <alignment horizontal="left" vertical="top" wrapText="1"/>
    </xf>
    <xf numFmtId="166" fontId="2" fillId="0" borderId="1" xfId="9" quotePrefix="1" applyNumberFormat="1" applyFont="1" applyBorder="1" applyAlignment="1">
      <alignment horizontal="center" vertical="center"/>
    </xf>
    <xf numFmtId="166" fontId="2" fillId="0" borderId="2" xfId="9" quotePrefix="1" applyNumberFormat="1" applyFont="1" applyBorder="1" applyAlignment="1">
      <alignment horizontal="center" vertical="center"/>
    </xf>
    <xf numFmtId="167" fontId="3" fillId="0" borderId="0" xfId="13" applyFont="1" applyAlignment="1">
      <alignment horizontal="center" wrapText="1"/>
    </xf>
    <xf numFmtId="0" fontId="3" fillId="0" borderId="0" xfId="2" applyFont="1" applyAlignment="1">
      <alignment horizontal="left" vertical="top" wrapText="1"/>
    </xf>
    <xf numFmtId="0" fontId="2" fillId="0" borderId="0" xfId="2" applyAlignment="1">
      <alignment horizontal="center" vertical="center"/>
    </xf>
    <xf numFmtId="0" fontId="8" fillId="0" borderId="0" xfId="2" applyFont="1" applyAlignment="1">
      <alignment horizontal="left" vertical="top" wrapText="1"/>
    </xf>
    <xf numFmtId="0" fontId="2" fillId="0" borderId="0" xfId="2" applyAlignment="1">
      <alignment wrapText="1"/>
    </xf>
    <xf numFmtId="0" fontId="3" fillId="0" borderId="0" xfId="2" applyFont="1" applyAlignment="1">
      <alignment horizontal="center"/>
    </xf>
    <xf numFmtId="0" fontId="12" fillId="0" borderId="0" xfId="0" applyFont="1" applyAlignment="1">
      <alignment horizontal="left" vertical="center" wrapText="1"/>
    </xf>
    <xf numFmtId="0" fontId="0" fillId="0" borderId="0" xfId="0" applyAlignment="1">
      <alignment horizontal="left" vertical="center" wrapText="1"/>
    </xf>
    <xf numFmtId="0" fontId="2" fillId="0" borderId="0" xfId="2" applyAlignment="1">
      <alignment horizontal="left" wrapText="1"/>
    </xf>
    <xf numFmtId="0" fontId="28" fillId="0" borderId="11" xfId="0" applyFont="1" applyBorder="1" applyAlignment="1">
      <alignment horizontal="center"/>
    </xf>
    <xf numFmtId="0" fontId="28" fillId="0" borderId="22" xfId="0" applyFont="1" applyBorder="1" applyAlignment="1">
      <alignment horizontal="center"/>
    </xf>
    <xf numFmtId="0" fontId="12" fillId="0" borderId="11" xfId="0" applyFont="1" applyBorder="1" applyAlignment="1">
      <alignment horizontal="center" wrapText="1"/>
    </xf>
    <xf numFmtId="0" fontId="12" fillId="0" borderId="22" xfId="0" applyFont="1" applyBorder="1" applyAlignment="1">
      <alignment horizontal="center" wrapText="1"/>
    </xf>
    <xf numFmtId="0" fontId="17" fillId="0" borderId="13" xfId="0" applyFont="1" applyBorder="1" applyAlignment="1">
      <alignment horizontal="center"/>
    </xf>
    <xf numFmtId="0" fontId="17" fillId="0" borderId="2" xfId="0" applyFont="1" applyBorder="1" applyAlignment="1">
      <alignment horizontal="center"/>
    </xf>
    <xf numFmtId="0" fontId="17" fillId="0" borderId="15" xfId="0" applyFont="1" applyBorder="1" applyAlignment="1">
      <alignment horizontal="left" wrapText="1"/>
    </xf>
    <xf numFmtId="0" fontId="17" fillId="0" borderId="1" xfId="0" applyFont="1" applyBorder="1" applyAlignment="1">
      <alignment horizontal="left"/>
    </xf>
    <xf numFmtId="0" fontId="17" fillId="0" borderId="14" xfId="0" applyFont="1" applyBorder="1" applyAlignment="1">
      <alignment horizontal="left"/>
    </xf>
    <xf numFmtId="0" fontId="17" fillId="0" borderId="11" xfId="0" applyFont="1" applyBorder="1" applyAlignment="1">
      <alignment horizontal="left" wrapText="1"/>
    </xf>
    <xf numFmtId="0" fontId="17" fillId="0" borderId="23" xfId="0" applyFont="1" applyBorder="1" applyAlignment="1">
      <alignment horizontal="left"/>
    </xf>
    <xf numFmtId="0" fontId="17" fillId="0" borderId="22" xfId="0" applyFont="1" applyBorder="1" applyAlignment="1">
      <alignment horizontal="left"/>
    </xf>
    <xf numFmtId="0" fontId="0" fillId="0" borderId="15" xfId="0" applyBorder="1" applyAlignment="1">
      <alignment horizontal="left" wrapText="1"/>
    </xf>
    <xf numFmtId="0" fontId="0" fillId="0" borderId="1"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2" xfId="0" applyBorder="1" applyAlignment="1">
      <alignment horizontal="left" wrapText="1"/>
    </xf>
    <xf numFmtId="0" fontId="0" fillId="0" borderId="12" xfId="0" applyBorder="1" applyAlignment="1">
      <alignment horizontal="left" wrapText="1"/>
    </xf>
    <xf numFmtId="0" fontId="3" fillId="0" borderId="0" xfId="4" applyFont="1" applyAlignment="1">
      <alignment horizontal="center"/>
    </xf>
    <xf numFmtId="0" fontId="12" fillId="5" borderId="2" xfId="0" applyFont="1" applyFill="1" applyBorder="1" applyAlignment="1">
      <alignment horizontal="center" wrapText="1"/>
    </xf>
    <xf numFmtId="0" fontId="11" fillId="5" borderId="0" xfId="0" applyFont="1" applyFill="1" applyAlignment="1">
      <alignment horizontal="left" vertical="top" wrapText="1"/>
    </xf>
  </cellXfs>
  <cellStyles count="16">
    <cellStyle name="Comma" xfId="8" builtinId="3"/>
    <cellStyle name="Comma 10 2" xfId="3" xr:uid="{83779E3D-4C78-4776-AB1C-4C09494F5A87}"/>
    <cellStyle name="Comma 2" xfId="12" xr:uid="{6DAB828C-5942-4653-9629-B1E68ED54430}"/>
    <cellStyle name="Comma 3" xfId="7" xr:uid="{B22EEFB1-3F98-4163-B833-418311D99E49}"/>
    <cellStyle name="Comma 3 2" xfId="10" xr:uid="{C0CCBF78-F3C1-4D05-98E4-3E58A3201FEB}"/>
    <cellStyle name="Currency" xfId="9" builtinId="4"/>
    <cellStyle name="Currency 2" xfId="15" xr:uid="{8313F6A0-AFB5-4F11-B184-9BF290BB47E6}"/>
    <cellStyle name="Normal" xfId="0" builtinId="0"/>
    <cellStyle name="Normal 10 2" xfId="2" xr:uid="{63B3E314-721B-4E75-B72A-0FD2AAB49A06}"/>
    <cellStyle name="Normal 12 2" xfId="6" xr:uid="{8C00C067-110A-4201-BE11-DA9516DD8FDB}"/>
    <cellStyle name="Normal 2" xfId="4" xr:uid="{59AEA534-B0C8-4FC2-85AC-A616641BA08E}"/>
    <cellStyle name="Normal 2 2" xfId="11" xr:uid="{E8BC298B-AE2B-4783-8874-C845B768C138}"/>
    <cellStyle name="Normal 3" xfId="5" xr:uid="{77B93A1F-E27E-400A-A699-C2F13BE7FF3E}"/>
    <cellStyle name="Normal 7 7" xfId="13" xr:uid="{F12B941F-54D9-4EEB-BA02-FF61356868B9}"/>
    <cellStyle name="Normal_Attachment GG Template ER11-28 11-18-10" xfId="14" xr:uid="{3EBE2350-3F4B-485E-82C1-4DBF1E34E5B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38" Type="http://schemas.openxmlformats.org/officeDocument/2006/relationships/externalLink" Target="externalLinks/externalLink126.xml"/><Relationship Id="rId16" Type="http://schemas.openxmlformats.org/officeDocument/2006/relationships/externalLink" Target="externalLinks/externalLink4.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28" Type="http://schemas.openxmlformats.org/officeDocument/2006/relationships/externalLink" Target="externalLinks/externalLink116.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18" Type="http://schemas.openxmlformats.org/officeDocument/2006/relationships/externalLink" Target="externalLinks/externalLink106.xml"/><Relationship Id="rId134" Type="http://schemas.openxmlformats.org/officeDocument/2006/relationships/externalLink" Target="externalLinks/externalLink122.xml"/><Relationship Id="rId139" Type="http://schemas.openxmlformats.org/officeDocument/2006/relationships/externalLink" Target="externalLinks/externalLink12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16" Type="http://schemas.openxmlformats.org/officeDocument/2006/relationships/externalLink" Target="externalLinks/externalLink104.xml"/><Relationship Id="rId124" Type="http://schemas.openxmlformats.org/officeDocument/2006/relationships/externalLink" Target="externalLinks/externalLink112.xml"/><Relationship Id="rId129" Type="http://schemas.openxmlformats.org/officeDocument/2006/relationships/externalLink" Target="externalLinks/externalLink117.xml"/><Relationship Id="rId137" Type="http://schemas.openxmlformats.org/officeDocument/2006/relationships/externalLink" Target="externalLinks/externalLink12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40" Type="http://schemas.openxmlformats.org/officeDocument/2006/relationships/externalLink" Target="externalLinks/externalLink128.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7521579" cy="7710603"/>
    <xdr:pic>
      <xdr:nvPicPr>
        <xdr:cNvPr id="2" name="Picture 1">
          <a:extLst>
            <a:ext uri="{FF2B5EF4-FFF2-40B4-BE49-F238E27FC236}">
              <a16:creationId xmlns:a16="http://schemas.microsoft.com/office/drawing/2014/main" id="{A62FDBB2-EE8F-4E53-B1B9-94D946F91643}"/>
            </a:ext>
          </a:extLst>
        </xdr:cNvPr>
        <xdr:cNvPicPr>
          <a:picLocks noChangeAspect="1"/>
        </xdr:cNvPicPr>
      </xdr:nvPicPr>
      <xdr:blipFill>
        <a:blip xmlns:r="http://schemas.openxmlformats.org/officeDocument/2006/relationships" r:embed="rId1"/>
        <a:stretch>
          <a:fillRect/>
        </a:stretch>
      </xdr:blipFill>
      <xdr:spPr>
        <a:xfrm>
          <a:off x="0" y="361950"/>
          <a:ext cx="7521579" cy="7710603"/>
        </a:xfrm>
        <a:prstGeom prst="rect">
          <a:avLst/>
        </a:prstGeom>
      </xdr:spPr>
    </xdr:pic>
    <xdr:clientData/>
  </xdr:oneCellAnchor>
  <xdr:oneCellAnchor>
    <xdr:from>
      <xdr:col>0</xdr:col>
      <xdr:colOff>19050</xdr:colOff>
      <xdr:row>42</xdr:row>
      <xdr:rowOff>85725</xdr:rowOff>
    </xdr:from>
    <xdr:ext cx="7285387" cy="1943885"/>
    <xdr:pic>
      <xdr:nvPicPr>
        <xdr:cNvPr id="3" name="Picture 2">
          <a:extLst>
            <a:ext uri="{FF2B5EF4-FFF2-40B4-BE49-F238E27FC236}">
              <a16:creationId xmlns:a16="http://schemas.microsoft.com/office/drawing/2014/main" id="{4B15075E-FF24-49F1-8715-0E3CF9D21C15}"/>
            </a:ext>
          </a:extLst>
        </xdr:cNvPr>
        <xdr:cNvPicPr>
          <a:picLocks noChangeAspect="1"/>
        </xdr:cNvPicPr>
      </xdr:nvPicPr>
      <xdr:blipFill>
        <a:blip xmlns:r="http://schemas.openxmlformats.org/officeDocument/2006/relationships" r:embed="rId2"/>
        <a:stretch>
          <a:fillRect/>
        </a:stretch>
      </xdr:blipFill>
      <xdr:spPr>
        <a:xfrm>
          <a:off x="15240" y="7688580"/>
          <a:ext cx="7285387" cy="1943885"/>
        </a:xfrm>
        <a:prstGeom prst="rect">
          <a:avLst/>
        </a:prstGeom>
      </xdr:spPr>
    </xdr:pic>
    <xdr:clientData/>
  </xdr:oneCellAnchor>
  <xdr:oneCellAnchor>
    <xdr:from>
      <xdr:col>0</xdr:col>
      <xdr:colOff>0</xdr:colOff>
      <xdr:row>53</xdr:row>
      <xdr:rowOff>0</xdr:rowOff>
    </xdr:from>
    <xdr:ext cx="7258721" cy="4647246"/>
    <xdr:pic>
      <xdr:nvPicPr>
        <xdr:cNvPr id="4" name="Picture 3">
          <a:extLst>
            <a:ext uri="{FF2B5EF4-FFF2-40B4-BE49-F238E27FC236}">
              <a16:creationId xmlns:a16="http://schemas.microsoft.com/office/drawing/2014/main" id="{40FF33DB-353C-4150-8624-389B345B78BA}"/>
            </a:ext>
          </a:extLst>
        </xdr:cNvPr>
        <xdr:cNvPicPr>
          <a:picLocks noChangeAspect="1"/>
        </xdr:cNvPicPr>
      </xdr:nvPicPr>
      <xdr:blipFill>
        <a:blip xmlns:r="http://schemas.openxmlformats.org/officeDocument/2006/relationships" r:embed="rId3"/>
        <a:stretch>
          <a:fillRect/>
        </a:stretch>
      </xdr:blipFill>
      <xdr:spPr>
        <a:xfrm>
          <a:off x="0" y="9591675"/>
          <a:ext cx="7258721" cy="464724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420783</xdr:colOff>
      <xdr:row>19</xdr:row>
      <xdr:rowOff>22952</xdr:rowOff>
    </xdr:from>
    <xdr:to>
      <xdr:col>6</xdr:col>
      <xdr:colOff>246725</xdr:colOff>
      <xdr:row>21</xdr:row>
      <xdr:rowOff>175934</xdr:rowOff>
    </xdr:to>
    <xdr:sp macro="" textlink="">
      <xdr:nvSpPr>
        <xdr:cNvPr id="2" name="TextBox 1">
          <a:extLst>
            <a:ext uri="{FF2B5EF4-FFF2-40B4-BE49-F238E27FC236}">
              <a16:creationId xmlns:a16="http://schemas.microsoft.com/office/drawing/2014/main" id="{72652E55-AC33-45DB-885A-ED349511E167}"/>
            </a:ext>
          </a:extLst>
        </xdr:cNvPr>
        <xdr:cNvSpPr txBox="1"/>
      </xdr:nvSpPr>
      <xdr:spPr>
        <a:xfrm>
          <a:off x="4059333" y="4191092"/>
          <a:ext cx="915602" cy="5149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val="FF0000"/>
              </a:solidFill>
            </a:rPr>
            <a:t>Q4 2019</a:t>
          </a:r>
          <a:r>
            <a:rPr lang="en-US" sz="900" b="1" baseline="0">
              <a:solidFill>
                <a:srgbClr val="FF0000"/>
              </a:solidFill>
            </a:rPr>
            <a:t> FF1 tab, l</a:t>
          </a:r>
          <a:r>
            <a:rPr lang="en-US" sz="900" b="1">
              <a:solidFill>
                <a:srgbClr val="FF0000"/>
              </a:solidFill>
            </a:rPr>
            <a:t>ine 5;</a:t>
          </a:r>
          <a:r>
            <a:rPr lang="en-US" sz="900" b="1" baseline="0">
              <a:solidFill>
                <a:srgbClr val="FF0000"/>
              </a:solidFill>
            </a:rPr>
            <a:t> see </a:t>
          </a:r>
          <a:r>
            <a:rPr lang="en-US" sz="900" b="1">
              <a:solidFill>
                <a:srgbClr val="FF0000"/>
              </a:solidFill>
            </a:rPr>
            <a:t>notes of FF1</a:t>
          </a:r>
        </a:p>
      </xdr:txBody>
    </xdr:sp>
    <xdr:clientData/>
  </xdr:twoCellAnchor>
  <xdr:twoCellAnchor>
    <xdr:from>
      <xdr:col>7</xdr:col>
      <xdr:colOff>7650</xdr:colOff>
      <xdr:row>19</xdr:row>
      <xdr:rowOff>45903</xdr:rowOff>
    </xdr:from>
    <xdr:to>
      <xdr:col>8</xdr:col>
      <xdr:colOff>145362</xdr:colOff>
      <xdr:row>22</xdr:row>
      <xdr:rowOff>30603</xdr:rowOff>
    </xdr:to>
    <xdr:sp macro="" textlink="">
      <xdr:nvSpPr>
        <xdr:cNvPr id="3" name="TextBox 2">
          <a:extLst>
            <a:ext uri="{FF2B5EF4-FFF2-40B4-BE49-F238E27FC236}">
              <a16:creationId xmlns:a16="http://schemas.microsoft.com/office/drawing/2014/main" id="{277384B1-17FF-433D-9EEA-75DC08EC018A}"/>
            </a:ext>
          </a:extLst>
        </xdr:cNvPr>
        <xdr:cNvSpPr txBox="1"/>
      </xdr:nvSpPr>
      <xdr:spPr>
        <a:xfrm>
          <a:off x="5819805" y="4219758"/>
          <a:ext cx="819702" cy="523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val="FF0000"/>
              </a:solidFill>
            </a:rPr>
            <a:t>Q4 2019 FF1 tab; line 8 of FF1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60735</xdr:colOff>
      <xdr:row>29</xdr:row>
      <xdr:rowOff>124460</xdr:rowOff>
    </xdr:to>
    <xdr:pic>
      <xdr:nvPicPr>
        <xdr:cNvPr id="2" name="Picture 1">
          <a:extLst>
            <a:ext uri="{FF2B5EF4-FFF2-40B4-BE49-F238E27FC236}">
              <a16:creationId xmlns:a16="http://schemas.microsoft.com/office/drawing/2014/main" id="{1604CCA5-9559-4683-B7A9-5B632F968272}"/>
            </a:ext>
          </a:extLst>
        </xdr:cNvPr>
        <xdr:cNvPicPr>
          <a:picLocks noChangeAspect="1"/>
        </xdr:cNvPicPr>
      </xdr:nvPicPr>
      <xdr:blipFill>
        <a:blip xmlns:r="http://schemas.openxmlformats.org/officeDocument/2006/relationships" r:embed="rId1"/>
        <a:stretch>
          <a:fillRect/>
        </a:stretch>
      </xdr:blipFill>
      <xdr:spPr>
        <a:xfrm>
          <a:off x="0" y="0"/>
          <a:ext cx="6152925" cy="5370830"/>
        </a:xfrm>
        <a:prstGeom prst="rect">
          <a:avLst/>
        </a:prstGeom>
      </xdr:spPr>
    </xdr:pic>
    <xdr:clientData/>
  </xdr:twoCellAnchor>
  <xdr:twoCellAnchor editAs="oneCell">
    <xdr:from>
      <xdr:col>0</xdr:col>
      <xdr:colOff>25399</xdr:colOff>
      <xdr:row>29</xdr:row>
      <xdr:rowOff>139094</xdr:rowOff>
    </xdr:from>
    <xdr:to>
      <xdr:col>10</xdr:col>
      <xdr:colOff>208280</xdr:colOff>
      <xdr:row>36</xdr:row>
      <xdr:rowOff>10160</xdr:rowOff>
    </xdr:to>
    <xdr:pic>
      <xdr:nvPicPr>
        <xdr:cNvPr id="3" name="Picture 2">
          <a:extLst>
            <a:ext uri="{FF2B5EF4-FFF2-40B4-BE49-F238E27FC236}">
              <a16:creationId xmlns:a16="http://schemas.microsoft.com/office/drawing/2014/main" id="{679A3CBD-59F8-4308-90D8-0AACCCFE7C3A}"/>
            </a:ext>
          </a:extLst>
        </xdr:cNvPr>
        <xdr:cNvPicPr>
          <a:picLocks noChangeAspect="1"/>
        </xdr:cNvPicPr>
      </xdr:nvPicPr>
      <xdr:blipFill>
        <a:blip xmlns:r="http://schemas.openxmlformats.org/officeDocument/2006/relationships" r:embed="rId2"/>
        <a:stretch>
          <a:fillRect/>
        </a:stretch>
      </xdr:blipFill>
      <xdr:spPr>
        <a:xfrm>
          <a:off x="21589" y="5383559"/>
          <a:ext cx="6286501" cy="1139796"/>
        </a:xfrm>
        <a:prstGeom prst="rect">
          <a:avLst/>
        </a:prstGeom>
      </xdr:spPr>
    </xdr:pic>
    <xdr:clientData/>
  </xdr:twoCellAnchor>
  <xdr:twoCellAnchor>
    <xdr:from>
      <xdr:col>5</xdr:col>
      <xdr:colOff>565150</xdr:colOff>
      <xdr:row>14</xdr:row>
      <xdr:rowOff>114300</xdr:rowOff>
    </xdr:from>
    <xdr:to>
      <xdr:col>7</xdr:col>
      <xdr:colOff>285750</xdr:colOff>
      <xdr:row>15</xdr:row>
      <xdr:rowOff>120650</xdr:rowOff>
    </xdr:to>
    <xdr:sp macro="" textlink="">
      <xdr:nvSpPr>
        <xdr:cNvPr id="4" name="TextBox 3">
          <a:extLst>
            <a:ext uri="{FF2B5EF4-FFF2-40B4-BE49-F238E27FC236}">
              <a16:creationId xmlns:a16="http://schemas.microsoft.com/office/drawing/2014/main" id="{4EAF5258-AAFD-45FC-BC4D-FFA36A45C6E1}"/>
            </a:ext>
          </a:extLst>
        </xdr:cNvPr>
        <xdr:cNvSpPr txBox="1"/>
      </xdr:nvSpPr>
      <xdr:spPr>
        <a:xfrm>
          <a:off x="3611245" y="2647950"/>
          <a:ext cx="937895" cy="18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twoCellAnchor>
    <xdr:from>
      <xdr:col>3</xdr:col>
      <xdr:colOff>508000</xdr:colOff>
      <xdr:row>33</xdr:row>
      <xdr:rowOff>57150</xdr:rowOff>
    </xdr:from>
    <xdr:to>
      <xdr:col>5</xdr:col>
      <xdr:colOff>228600</xdr:colOff>
      <xdr:row>34</xdr:row>
      <xdr:rowOff>63500</xdr:rowOff>
    </xdr:to>
    <xdr:sp macro="" textlink="">
      <xdr:nvSpPr>
        <xdr:cNvPr id="5" name="TextBox 4">
          <a:extLst>
            <a:ext uri="{FF2B5EF4-FFF2-40B4-BE49-F238E27FC236}">
              <a16:creationId xmlns:a16="http://schemas.microsoft.com/office/drawing/2014/main" id="{01C0754A-3DF9-49BE-AC4F-7E51A6D28612}"/>
            </a:ext>
          </a:extLst>
        </xdr:cNvPr>
        <xdr:cNvSpPr txBox="1"/>
      </xdr:nvSpPr>
      <xdr:spPr>
        <a:xfrm>
          <a:off x="2340610" y="6025515"/>
          <a:ext cx="935990" cy="18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mob-02.exelonds.com\bschomemob3\Services\Finance\0992_g038\DC%20DETAIL%202006\Annual%20Ratios%20for%20Rev%20Req\2006%20Rent%20Revenue\Rent%20Revenue%20Analysis%2020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as-mob-02.exelonds.com\bschomemob3\Temporary%20Internet%20Files\OLK2234\Q2%20QMM%20BU%20Templat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2002%20-%202007%20LE%20and%20Forecast\2003%209+3LE%20and%20LRP%20CTC%20True%20Up%2010-15-03%20(did%20not%20go%20to%20Corporate)\Proof%20of%20Revenue%202004%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KMARS001\Local%20Settings\Temp\wz5907\Expense%20by%20Cost%20Center%20Group%20Reg%20Ind%205-9%202008%20with%20Group%20TDBU%20PC'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as-mob-02.exelonds.com\bschomemob3\Documentum\Viewed\Financial%20Reports\Rpts2000\1200\UNSEC\DECO10Q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orp1\DATA1\Share\nVision\Pedistr\Balance%20Sheet\2001-8\10200-Balance%20Sheet-Aug-20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as-mob-02.exelonds.com\bschomemob3\ACC\TAXCOMM\tax%20returns\2004%20Tax%20Returns\Federal\NVP\NVP%20standalone%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as-mob-02\bschomemob3\DATA\ALLPECO\PED\Business%20Unit\Planning%20&amp;%20Analysis\Monthly%20Data\2007\03-Mar\RNF\RNF%20tracking\PECO%20RNF%20Tracking%20Report%20-%20Mar%20'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2%20QMM\Output%20PECO%207_1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Regulatory\Pepco\Operating%20&amp;%20Nonoperating%20Reclass%20Entries\RPT50MON%2008%20Qrtly%20FERC%20Budge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MFR%20reports\Dec\PECO-MFR-Dec-v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QMM\Output%20PECO.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as-mob-02.exelonds.com\bschomemob3\Documentum\Viewed\NN05\FRED\PLTST99\FINAL\PLTSTDE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as-mob-02.exelonds.com\bschomemob3\Documentum\Viewed\Accounting%20Operations\Asset%20Management\AM%20Group%20Documents\TKrysinski\DECo%20Balancing\AQA%20Uploads\2006\Sep06\NN05\FRED\PLTST99\FINAL\PLTSTDE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kellevans\My%20Documents\Clients\STR\Indirect%20Cost\Nstar\Pools\Summary%20Query%20other%20cos%20-%20full%20list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s-mob-02.exelonds.com\bschomemob3\DOCUME~1\KMARS001\LOCALS~1\Temp\notes335BF6\MEC%20EMPLOYEE%20HEADCOUNT%202006-2009%20update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Q:\WINDOWS\TEMP\NEW_OPU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as-mob-02.exelonds.com\bschomemob3\Documentum\Viewed\DOCUME~1\WHOHOL~1\LOCALS~1\Temp\notes3C72B0\2006%20Plant%20Statement.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as-mob-02.exelonds.com\bschomemob3\Pes\Finance\LMK%20Files%202-25-05\2005%20Budget\2005%20PES%20Budget%201-01-05%20FINAL%20.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Rev_Req"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RATES\Settlement%20Part%202\Final%20Proofs\Filed%20Later\Proof_Rev_Re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as-mob-02.exelonds.com\bschomemob3\PHI_Shared_Services\G038\MDDETAIL\PROPTA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Q:\EED\BusinessOps\EED%20Business%20Ops%20(Working)\MFR\Apr%202005%20Financial%20Reporting\EED%20Apr%202005%20Support%20De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6\Jan\RNF\Electric\Book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Monthly%20Data\2006\Jan\RNF\Electric\Book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WINDOWS\Temporary%20Internet%20Files\OLK180\3RD%20Q%20EST%20COMPARIS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DOWS\TEMP\SI_PHB3_28Restruc(DRI_7_14)w_Changes)%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TOTIT\Close\Entity%20Sub-Group\PEPCO\Monthly%20Recon\2010\Sept%20236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2005%20Budgets\2005%20Khalix%20Budget%20Reports\2005%20CapEx%20(By%20VP%20By%20Dept)%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Regulatory\Pepco\FERC%20Workpapers\Fas109%203rd%20Qtr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s-mob-02.exelonds.com\bschomemob3\DATA\ALLPECO\PED\Business%20Unit\Planning%20&amp;%20Analysis\Monthly%20Data\2007\03-Mar\RNF\RNF%20tracking\PECO%20RNF%20Tracking%20Report%20-%20Mar%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as-mob-02.exelonds.com\bschomemob3\NJ%20Restructuring\2002%20Budget%20and%20Rates\2002%20High%20Level%20Budget\2002-2006%20TUB%20Forecast%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mcmajx\Local%20Settings\Temporary%20Internet%20Files\OLK42C\PECO%20RNF%20Tracking%20Report_February%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youlee\Local%20Settings\Temp\3)%20SPPC%202001%20Remove%20Capital%20Direct%20Cos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youlee\Local%20Settings\Temp\3)NPC%20%20Adjustment%20%202001%20Direct%20Capital%20Costs%20Removed%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ashi\MFR%20source%20files\CMS-FORCAST1-Jan-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udget-Accounting\0901%20Close\VPS_0901_Close\Sep_01_FinReview_Present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as-mob-02.exelonds.com\bschomemob3\Documentum\Viewed\IDD%20%235%20-%20Alliant%20-%20IPL_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mob-02.exelonds.com\bschomemob3\Documentum\Viewed\DirectoryStructure\Activities\Accounting\Fuel\Fuel_NUCLEAR\2002\1202\nuclear_journal_Decemb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ashi\MFR%20new%20view\Jan%2003\PED%20Operations-FORCAST2-Jan-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2005%20Reporting%20Requirements\Apr\MFR%20_%20Leadership%20Deck\MFR%20Views%20-%20EED%20O&amp;M%20(BSC-TFP-Passthru)%20V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Monthly%20Data\2002\MonthlyFinancialReports\December%202002\PECO%20-%20MFR-December%2002(Draf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s-mob-02.exelonds.com\bschomemob3\DOCUME~1\smallk\LOCALS~1\Temp\notesA188F6\2002True-up%20for%20Sep15th-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mob-02.exelonds.com\bschomemob3\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ashi\MFR%20source%20files\Electric%20Supply%20%20Transmission-FORCAST2-Jan-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Q:\EED\BusinessOps\EED%20Business%20Ops%20(Working)\MFR\May%202005%20Financial%20Reporting\EED%20May%202005%20Support%20Dec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Q:\KSQ\Acctng\Spreadsheet%20Loaders\Spreadsheet%20Loader%202006\January%202006\Brenda\CJ%20(ARC,%20ARO,%20PL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KMARS001\My%20Documents\Clients\Accounting%20Method\AES\2002%20Indirect%20Cost%20Study%20-%20Calcul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s-mob-02.exelonds.com\bschomemob3\Documentum\Viewed\2008%20New%20Method%20263A%20Calcul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mob-02.exelonds.com\bschomemob3\DOCUME~1\KMARS001\LOCALS~1\Temp\notes335BF6\WBS%20by%20Profit%20Center%20CE%20Summar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as-mob-02.exelonds.com\bschomemob3\DOCUME~1\kfjeldal\LOCALS~1\Temp\notes8160F2\2002-2006%20TUB%20Forecast%2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as-mob-02.exelonds.com\bschomemob3\DOCUME~1\kfjeldal\LOCALS~1\Temp\notes8160F2\2003-2007%20TUB%20Forecast%20Deferral%20Case%20v080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WINDOWS\Temporary%20Internet%20Files\OLK4111\Sept%2001%20External%20Financial%20Reporting%20Pack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d1\DATA\share\DEPT_ALL\MAIER\Monthly%20ACT%20BUD%20Reports\FLEET%202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WINDOWS\Temporary%20Internet%20Files\OLK3180\PECO%2012-31-01%20FRP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taff\jdm\misc\2002%202Q\Rptng%20Pkg\June%202002\Exelon%20Consolidated%20EFRP%20June%202002%20Current%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ComEd%20MFR-July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ComEd%20%20%2009-12-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mob-02.exelonds.com\bschomemob3\WINDOWS\Temporary%20Internet%20Files\OLKD240\Output%20ComEd%20MFR-July%20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Monthly%20Data\2001\Q3%20MFR%20and%20QMM\July%20'Output'%20Files%20and%20Other%20Info\Output%20PECO-08-17-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PED\Business%20Unit\Planning%20&amp;%20Analysis\Monthly%20Data\2001\Q3%20MFR%20and%20QMM\July%20'Output'%20Files%20and%20Other%20Info\Output%20PECO-08-17-V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20%20%2009-13-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mob-02.exelonds.com\bschomemob3\PECO\Local_MFR\BOD\Output%20ComEd%20BOD%20report-Aug%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mob-02.exelonds.com\bschomemob3\PECO\Local_MFR\Output%20ComEd%20MFR-Au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kyeh001\My%20Documents\Agouron\Ready%20for%20Review\Executive%20Summary\california%20Agouron%20Supermodel@10%2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ComEd-Q3-QMM-for%20BB-V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1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20%20%2009-17-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17-V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rd1\DATA\share\DEPT_ALL\MAIER\Monthly%20ACT%20BUD%20Reports\VPS%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FERC\PECO\Network%20Files%20-%20Supporting%20FERC%20Data\2019%20FERC%20JE's\Q4%202019%20FERC%20JE's\2%20-%20Q4%202019%20Std%20GC%20Entries\GC-PFRX212\PFRX212%20Q3%20Entry.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u002jw0\Local%20Settings\Temporary%20Internet%20Files\OLK2\46\PEFUNRIS.xlr"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WINDOWS\TEMP\REPORT1.xlr"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30-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s-mob-02.exelonds.com\bschomemob3\WINDOWS\TEMP\PECO-QMM-Q3-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mob-02.exelonds.com\bschomemob3\My%20Documents\depraccrDec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as-mob-02.exelonds.com\bschomemob3\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as-mob-02.exelonds.com\bschomemob3\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2%20QMM\Output%20ComEd%207_17%20v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QMM\Output%20Com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as-mob-02.exelonds.com\bschomemob3\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Q:\FINANCE\DEPT-TAX\General%20Ledger%20Department\KAH\Credit%20Facilit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s-mob-02.exelonds.com\bschomemob3\Staff\jdm\misc\2002%202Q\Rptng%20Pkg\June%202002\Exelon%20Consolidated%20EFRP%20June%202002%20Current%2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OSTBenchmarkP7FY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mob-02.exelonds.com\bschomemob3\CLIENTS\Clients\STR\Indirect%20Cost\Conectiv\Contractors\2000%20Orders%20with%20vendo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Tax%20Accounting,%20Provisions,%20and%20Reserves\TBBS\10K%20Footnote%20Support\2009\10K%20Support%20GL%20Lookup%20-%20Updated%20with%202009%20Acc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as-mob-02.exelonds.com\bschomemob3\Users\antgallo\AppData\Local\Temp\wz13d3\2008%20Casualty%20Calc%20and%20memos\ACE%202008%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as-mob-02.exelonds.com\bschomemob3\FERC%20Deferred%20Rollforward\Q2%202009%20Deferred%20Rollforwar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as-mob-02.exelonds.com\bschomemob3\Documentum\Viewed\DTE%202%20Go%20Live\2007\March%202007\March%20FIT%20R3%20expense%20validation%20-%20%20by%20transaction%20typ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as-mob-02.exelonds.com\bschomemob3\Users\u000sy0\AppData\Local\Microsoft\Windows\Temporary%20Internet%20Files\Content.Outlook\7ENS6EE6\Formula%20December%202017%20True-up%20with%20Interes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as-mob-02.exelonds.com\bschomemob3\WINDOWS\TEMP\Unit%20Data%20Upload\Templates\Hyp.%20Retrieve%20v3.5%20%20-%20May%20%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as-mob-02.exelonds.com\bschomemob3\My%20Documents\SANALYT\CONS_T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as-mob-02.exelonds.com\bschomemob3\nvision\NPC\NVPWR_BALANCE_SHEET_(2001-12-3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Tax%20Accounting,%20Provisions,%20and%20Reserves\Provisions\2009\PHI%20Consolidated\Q1\Rollforwards,%20Acct%20Recs,%20ETR\PHI%20Consol%20Current-Def'd%20Exp%202009-03%20-%20WORKIN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s-mob-02.exelonds.com\bschomemob3\Services\Finance\0848_corptaxnorth\tax\accrual\2006\ACE\December\Worksheet%20in%20Basis%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ashi\MFR%20source%20files\Contract%20and%20Supply%20Management-FORCAST2-Jan-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as-mob-02.exelonds.com\bschomemob3\PED\Business%20Unit\Planning%20&amp;%20Analysis\ashi\MFR%20source%20files\CFO%20-%20VP%20of%20Finance-FORCAST2-Jan-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s-mob-02.exelonds.com\bschomemob3\DOCUME~1\smallk\LOCALS~1\Temp\notesA188F6\DOCUME~1\x0560fs\LOCALS~1\Temp\notes61BBD3\Pepco%2012-31-07%20TBBS%20adjust%20for%20MD%20rate%20change%20updated%20KR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as-mob-02.exelonds.com\bschomemob3\Documentum\Viewed\DOCUME~1\e50781\LOCALS~1\Temp\Domino%20Web%20Access\3-12-07%20KCK%20-%20For%20Next%20Rate%20Cas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s-mob-02.exelonds.com\bschomemob3\JJanocha\JJanocha\NJ%20Restructuring\2000%20Rates\Rate%20Design\2000%20Rat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as-mob-02.exelonds.com\bschomemob3\G304\CorpModel\Download\eda_cwi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as-mob-02.exelonds.com\bschomemob3\Documentum\Viewed\2007\Accounting\March%20Q1\DTE%20YTD%20MARCH%202007%20FIT%20ANALYSI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Tax%20Accounting,%20Provisions,%20and%20Reserves\Provisions\2010\PHI%20Consolidated\Q3\PHI%20Consol%20Current-Defd%20Exp%202010-09%20-%20Working%20Cop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as-mob-02.exelonds.com\bschomemob3\Documentum\Viewed\2004\Companies\Detroit%20Edison\Forecast\Nuclear%20Fuel\Fuel%20Depr%20without%20bonu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mob-02.exelonds.com\bschomemob3\Services\Finance\0848_tax_dept\Tax%20Accounting,%20Provisions,%20and%20Reserves\Provisions\2008\Power%20Delivery\PEPCO\Q3\Uploads,%20Journal%20Entries\July%20Close\July%202008%20Provi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YTD vs Budget"/>
      <sheetName val="June YTD vs &quot;3+9&quot; LE"/>
      <sheetName val="&quot;6+6&quot; LE"/>
      <sheetName val="&quot;6+6&quot; LE Analysis"/>
      <sheetName val="&quot;6+6&quot; LE (Enterprises)"/>
      <sheetName val="Capex"/>
      <sheetName val="Sensitivities"/>
      <sheetName val="Risks &amp; Opportunities"/>
      <sheetName val="Contingency Plans"/>
      <sheetName val="CMI Sustainable Savings"/>
      <sheetName val="DBS - Alcar LE"/>
      <sheetName val="DCF - Alcar LE"/>
      <sheetName val="DCF - Alcar Budget"/>
      <sheetName val="PECO Cash Flow"/>
      <sheetName val="ComEd Cash Flow"/>
      <sheetName val="PECO BS"/>
      <sheetName val="Comed BS"/>
      <sheetName val="CF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v>1</v>
          </cell>
          <cell r="E2">
            <v>2002</v>
          </cell>
          <cell r="F2">
            <v>37257</v>
          </cell>
          <cell r="G2">
            <v>37288</v>
          </cell>
          <cell r="H2">
            <v>37316</v>
          </cell>
          <cell r="I2">
            <v>37347</v>
          </cell>
          <cell r="J2">
            <v>37377</v>
          </cell>
          <cell r="K2">
            <v>37408</v>
          </cell>
          <cell r="L2">
            <v>37438</v>
          </cell>
          <cell r="M2">
            <v>37469</v>
          </cell>
          <cell r="N2">
            <v>37500</v>
          </cell>
          <cell r="O2">
            <v>37530</v>
          </cell>
          <cell r="P2">
            <v>37561</v>
          </cell>
          <cell r="Q2">
            <v>37591</v>
          </cell>
          <cell r="R2">
            <v>1</v>
          </cell>
          <cell r="S2">
            <v>37257</v>
          </cell>
          <cell r="T2">
            <v>37288</v>
          </cell>
          <cell r="U2">
            <v>37316</v>
          </cell>
          <cell r="V2">
            <v>37347</v>
          </cell>
          <cell r="W2">
            <v>37377</v>
          </cell>
          <cell r="X2">
            <v>37408</v>
          </cell>
          <cell r="Y2">
            <v>37438</v>
          </cell>
          <cell r="Z2">
            <v>37469</v>
          </cell>
          <cell r="AA2">
            <v>37500</v>
          </cell>
          <cell r="AB2">
            <v>37530</v>
          </cell>
          <cell r="AC2">
            <v>37561</v>
          </cell>
          <cell r="AD2">
            <v>37591</v>
          </cell>
        </row>
        <row r="3">
          <cell r="D3">
            <v>2</v>
          </cell>
          <cell r="R3">
            <v>2</v>
          </cell>
        </row>
        <row r="4">
          <cell r="D4">
            <v>3</v>
          </cell>
          <cell r="E4">
            <v>377.17</v>
          </cell>
          <cell r="F4">
            <v>30.55</v>
          </cell>
          <cell r="G4">
            <v>26.87</v>
          </cell>
          <cell r="H4">
            <v>31.34</v>
          </cell>
          <cell r="I4">
            <v>25.15</v>
          </cell>
          <cell r="J4">
            <v>32.03</v>
          </cell>
          <cell r="K4">
            <v>35.549999999999997</v>
          </cell>
          <cell r="L4">
            <v>40.770000000000003</v>
          </cell>
          <cell r="M4">
            <v>40.07</v>
          </cell>
          <cell r="N4">
            <v>22.69</v>
          </cell>
          <cell r="O4">
            <v>23.81</v>
          </cell>
          <cell r="P4">
            <v>23.69</v>
          </cell>
          <cell r="Q4">
            <v>44.65</v>
          </cell>
          <cell r="R4">
            <v>3</v>
          </cell>
          <cell r="S4">
            <v>30.55</v>
          </cell>
          <cell r="T4">
            <v>57.42</v>
          </cell>
          <cell r="U4">
            <v>88.76</v>
          </cell>
          <cell r="V4">
            <v>113.91</v>
          </cell>
          <cell r="W4">
            <v>145.94</v>
          </cell>
          <cell r="X4">
            <v>181.49</v>
          </cell>
          <cell r="Y4">
            <v>222.26000000000002</v>
          </cell>
          <cell r="Z4">
            <v>262.33000000000004</v>
          </cell>
          <cell r="AA4">
            <v>285.02000000000004</v>
          </cell>
          <cell r="AB4">
            <v>308.83000000000004</v>
          </cell>
          <cell r="AC4">
            <v>332.52000000000004</v>
          </cell>
          <cell r="AD4">
            <v>377.17</v>
          </cell>
        </row>
        <row r="5">
          <cell r="D5">
            <v>4</v>
          </cell>
          <cell r="E5">
            <v>-0.03</v>
          </cell>
          <cell r="F5">
            <v>-0.03</v>
          </cell>
          <cell r="G5">
            <v>0</v>
          </cell>
          <cell r="H5">
            <v>0</v>
          </cell>
          <cell r="I5">
            <v>0</v>
          </cell>
          <cell r="J5">
            <v>-0.1</v>
          </cell>
          <cell r="K5">
            <v>0.1</v>
          </cell>
          <cell r="L5">
            <v>0</v>
          </cell>
          <cell r="M5">
            <v>0</v>
          </cell>
          <cell r="N5">
            <v>0</v>
          </cell>
          <cell r="O5">
            <v>0</v>
          </cell>
          <cell r="P5">
            <v>0</v>
          </cell>
          <cell r="Q5">
            <v>0</v>
          </cell>
          <cell r="R5">
            <v>4</v>
          </cell>
          <cell r="S5">
            <v>-0.03</v>
          </cell>
          <cell r="T5">
            <v>-0.03</v>
          </cell>
          <cell r="U5">
            <v>-0.03</v>
          </cell>
          <cell r="V5">
            <v>-0.03</v>
          </cell>
          <cell r="W5">
            <v>-0.13</v>
          </cell>
          <cell r="X5">
            <v>-0.03</v>
          </cell>
          <cell r="Y5">
            <v>-0.03</v>
          </cell>
          <cell r="Z5">
            <v>-0.03</v>
          </cell>
          <cell r="AA5">
            <v>-0.03</v>
          </cell>
          <cell r="AB5">
            <v>-0.03</v>
          </cell>
          <cell r="AC5">
            <v>-0.03</v>
          </cell>
          <cell r="AD5">
            <v>-0.03</v>
          </cell>
        </row>
        <row r="6">
          <cell r="D6">
            <v>5</v>
          </cell>
          <cell r="E6">
            <v>470.85</v>
          </cell>
          <cell r="F6">
            <v>39.049999999999997</v>
          </cell>
          <cell r="G6">
            <v>36.659999999999997</v>
          </cell>
          <cell r="H6">
            <v>36.39</v>
          </cell>
          <cell r="I6">
            <v>34.4</v>
          </cell>
          <cell r="J6">
            <v>35.25</v>
          </cell>
          <cell r="K6">
            <v>39.72</v>
          </cell>
          <cell r="L6">
            <v>46.53</v>
          </cell>
          <cell r="M6">
            <v>46</v>
          </cell>
          <cell r="N6">
            <v>41.34</v>
          </cell>
          <cell r="O6">
            <v>37.39</v>
          </cell>
          <cell r="P6">
            <v>37.79</v>
          </cell>
          <cell r="Q6">
            <v>40.33</v>
          </cell>
          <cell r="R6">
            <v>5</v>
          </cell>
          <cell r="S6">
            <v>39.049999999999997</v>
          </cell>
          <cell r="T6">
            <v>75.709999999999994</v>
          </cell>
          <cell r="U6">
            <v>112.1</v>
          </cell>
          <cell r="V6">
            <v>146.5</v>
          </cell>
          <cell r="W6">
            <v>181.75</v>
          </cell>
          <cell r="X6">
            <v>221.47</v>
          </cell>
          <cell r="Y6">
            <v>268</v>
          </cell>
          <cell r="Z6">
            <v>314</v>
          </cell>
          <cell r="AA6">
            <v>355.34000000000003</v>
          </cell>
          <cell r="AB6">
            <v>392.73</v>
          </cell>
          <cell r="AC6">
            <v>430.52000000000004</v>
          </cell>
          <cell r="AD6">
            <v>470.85</v>
          </cell>
        </row>
        <row r="7">
          <cell r="D7">
            <v>6</v>
          </cell>
          <cell r="E7">
            <v>127.87</v>
          </cell>
          <cell r="F7">
            <v>10.42</v>
          </cell>
          <cell r="G7">
            <v>10.46</v>
          </cell>
          <cell r="H7">
            <v>10.5</v>
          </cell>
          <cell r="I7">
            <v>10.58</v>
          </cell>
          <cell r="J7">
            <v>10.63</v>
          </cell>
          <cell r="K7">
            <v>10.76</v>
          </cell>
          <cell r="L7">
            <v>10.74</v>
          </cell>
          <cell r="M7">
            <v>10.74</v>
          </cell>
          <cell r="N7">
            <v>10.75</v>
          </cell>
          <cell r="O7">
            <v>10.75</v>
          </cell>
          <cell r="P7">
            <v>10.77</v>
          </cell>
          <cell r="Q7">
            <v>10.77</v>
          </cell>
          <cell r="R7">
            <v>6</v>
          </cell>
          <cell r="S7">
            <v>10.42</v>
          </cell>
          <cell r="T7">
            <v>20.880000000000003</v>
          </cell>
          <cell r="U7">
            <v>31.380000000000003</v>
          </cell>
          <cell r="V7">
            <v>41.96</v>
          </cell>
          <cell r="W7">
            <v>52.59</v>
          </cell>
          <cell r="X7">
            <v>63.35</v>
          </cell>
          <cell r="Y7">
            <v>74.09</v>
          </cell>
          <cell r="Z7">
            <v>84.83</v>
          </cell>
          <cell r="AA7">
            <v>95.58</v>
          </cell>
          <cell r="AB7">
            <v>106.33</v>
          </cell>
          <cell r="AC7">
            <v>117.1</v>
          </cell>
          <cell r="AD7">
            <v>127.86999999999999</v>
          </cell>
        </row>
        <row r="8">
          <cell r="D8">
            <v>7</v>
          </cell>
          <cell r="E8">
            <v>0</v>
          </cell>
          <cell r="F8">
            <v>0</v>
          </cell>
          <cell r="G8">
            <v>0</v>
          </cell>
          <cell r="H8">
            <v>0</v>
          </cell>
          <cell r="I8">
            <v>0</v>
          </cell>
          <cell r="J8">
            <v>0</v>
          </cell>
          <cell r="K8">
            <v>0</v>
          </cell>
          <cell r="L8">
            <v>0</v>
          </cell>
          <cell r="M8">
            <v>0</v>
          </cell>
          <cell r="N8">
            <v>0</v>
          </cell>
          <cell r="O8">
            <v>0</v>
          </cell>
          <cell r="P8">
            <v>0</v>
          </cell>
          <cell r="Q8">
            <v>0</v>
          </cell>
          <cell r="R8">
            <v>7</v>
          </cell>
          <cell r="S8">
            <v>0</v>
          </cell>
          <cell r="T8">
            <v>0</v>
          </cell>
          <cell r="U8">
            <v>0</v>
          </cell>
          <cell r="V8">
            <v>0</v>
          </cell>
          <cell r="W8">
            <v>0</v>
          </cell>
          <cell r="X8">
            <v>0</v>
          </cell>
          <cell r="Y8">
            <v>0</v>
          </cell>
          <cell r="Z8">
            <v>0</v>
          </cell>
          <cell r="AA8">
            <v>0</v>
          </cell>
          <cell r="AB8">
            <v>0</v>
          </cell>
          <cell r="AC8">
            <v>0</v>
          </cell>
          <cell r="AD8">
            <v>0</v>
          </cell>
        </row>
        <row r="9">
          <cell r="D9">
            <v>8</v>
          </cell>
          <cell r="E9">
            <v>331.22</v>
          </cell>
          <cell r="F9">
            <v>28.62</v>
          </cell>
          <cell r="G9">
            <v>26.2</v>
          </cell>
          <cell r="H9">
            <v>25.88</v>
          </cell>
          <cell r="I9">
            <v>23.83</v>
          </cell>
          <cell r="J9">
            <v>24.62</v>
          </cell>
          <cell r="K9">
            <v>28.96</v>
          </cell>
          <cell r="L9">
            <v>33.83</v>
          </cell>
          <cell r="M9">
            <v>33.299999999999997</v>
          </cell>
          <cell r="N9">
            <v>28.64</v>
          </cell>
          <cell r="O9">
            <v>24.68</v>
          </cell>
          <cell r="P9">
            <v>25.06</v>
          </cell>
          <cell r="Q9">
            <v>27.6</v>
          </cell>
          <cell r="R9">
            <v>8</v>
          </cell>
          <cell r="S9">
            <v>28.62</v>
          </cell>
          <cell r="T9">
            <v>54.82</v>
          </cell>
          <cell r="U9">
            <v>80.7</v>
          </cell>
          <cell r="V9">
            <v>104.53</v>
          </cell>
          <cell r="W9">
            <v>129.15</v>
          </cell>
          <cell r="X9">
            <v>158.11000000000001</v>
          </cell>
          <cell r="Y9">
            <v>191.94</v>
          </cell>
          <cell r="Z9">
            <v>225.24</v>
          </cell>
          <cell r="AA9">
            <v>253.88</v>
          </cell>
          <cell r="AB9">
            <v>278.56</v>
          </cell>
          <cell r="AC9">
            <v>303.62</v>
          </cell>
          <cell r="AD9">
            <v>331.22</v>
          </cell>
        </row>
        <row r="10">
          <cell r="D10">
            <v>9</v>
          </cell>
          <cell r="E10">
            <v>0</v>
          </cell>
          <cell r="F10" t="str">
            <v>N/A</v>
          </cell>
          <cell r="G10" t="str">
            <v>N/A</v>
          </cell>
          <cell r="H10" t="str">
            <v>N/A</v>
          </cell>
          <cell r="I10" t="str">
            <v>N/A</v>
          </cell>
          <cell r="J10" t="str">
            <v>N/A</v>
          </cell>
          <cell r="K10" t="str">
            <v>N/A</v>
          </cell>
          <cell r="L10">
            <v>0</v>
          </cell>
          <cell r="M10">
            <v>0</v>
          </cell>
          <cell r="N10">
            <v>0</v>
          </cell>
          <cell r="O10">
            <v>0</v>
          </cell>
          <cell r="P10">
            <v>0</v>
          </cell>
          <cell r="Q10">
            <v>0</v>
          </cell>
          <cell r="R10">
            <v>9</v>
          </cell>
          <cell r="S10">
            <v>0</v>
          </cell>
          <cell r="T10">
            <v>0</v>
          </cell>
          <cell r="U10">
            <v>0</v>
          </cell>
          <cell r="V10">
            <v>0</v>
          </cell>
          <cell r="W10">
            <v>0</v>
          </cell>
          <cell r="X10">
            <v>0</v>
          </cell>
          <cell r="Y10">
            <v>0</v>
          </cell>
          <cell r="Z10">
            <v>0</v>
          </cell>
          <cell r="AA10">
            <v>0</v>
          </cell>
          <cell r="AB10">
            <v>0</v>
          </cell>
          <cell r="AC10">
            <v>0</v>
          </cell>
          <cell r="AD10">
            <v>0</v>
          </cell>
        </row>
        <row r="11">
          <cell r="D11">
            <v>10</v>
          </cell>
          <cell r="E11">
            <v>6</v>
          </cell>
          <cell r="F11">
            <v>0</v>
          </cell>
          <cell r="G11">
            <v>0</v>
          </cell>
          <cell r="H11">
            <v>0</v>
          </cell>
          <cell r="I11">
            <v>0</v>
          </cell>
          <cell r="J11">
            <v>0</v>
          </cell>
          <cell r="K11">
            <v>0</v>
          </cell>
          <cell r="L11">
            <v>1</v>
          </cell>
          <cell r="M11">
            <v>1</v>
          </cell>
          <cell r="N11">
            <v>1</v>
          </cell>
          <cell r="O11">
            <v>1</v>
          </cell>
          <cell r="P11">
            <v>1</v>
          </cell>
          <cell r="Q11">
            <v>1</v>
          </cell>
          <cell r="R11">
            <v>10</v>
          </cell>
          <cell r="S11">
            <v>0</v>
          </cell>
          <cell r="T11">
            <v>0</v>
          </cell>
          <cell r="U11">
            <v>0</v>
          </cell>
          <cell r="V11">
            <v>0</v>
          </cell>
          <cell r="W11">
            <v>0</v>
          </cell>
          <cell r="X11">
            <v>0</v>
          </cell>
          <cell r="Y11">
            <v>1</v>
          </cell>
          <cell r="Z11">
            <v>2</v>
          </cell>
          <cell r="AA11">
            <v>3</v>
          </cell>
          <cell r="AB11">
            <v>4</v>
          </cell>
          <cell r="AC11">
            <v>5</v>
          </cell>
          <cell r="AD11">
            <v>6</v>
          </cell>
        </row>
        <row r="12">
          <cell r="D12">
            <v>11</v>
          </cell>
          <cell r="E12">
            <v>5.76</v>
          </cell>
          <cell r="F12">
            <v>0</v>
          </cell>
          <cell r="G12">
            <v>0</v>
          </cell>
          <cell r="H12">
            <v>0</v>
          </cell>
          <cell r="I12">
            <v>0</v>
          </cell>
          <cell r="J12">
            <v>0</v>
          </cell>
          <cell r="K12">
            <v>0</v>
          </cell>
          <cell r="L12">
            <v>0.96</v>
          </cell>
          <cell r="M12">
            <v>0.96</v>
          </cell>
          <cell r="N12">
            <v>0.96</v>
          </cell>
          <cell r="O12">
            <v>0.96</v>
          </cell>
          <cell r="P12">
            <v>0.96</v>
          </cell>
          <cell r="Q12">
            <v>0.96</v>
          </cell>
          <cell r="R12">
            <v>11</v>
          </cell>
          <cell r="S12">
            <v>0</v>
          </cell>
          <cell r="T12">
            <v>0</v>
          </cell>
          <cell r="U12">
            <v>0</v>
          </cell>
          <cell r="V12">
            <v>0</v>
          </cell>
          <cell r="W12">
            <v>0</v>
          </cell>
          <cell r="X12">
            <v>0</v>
          </cell>
          <cell r="Y12">
            <v>0.96</v>
          </cell>
          <cell r="Z12">
            <v>1.92</v>
          </cell>
          <cell r="AA12">
            <v>2.88</v>
          </cell>
          <cell r="AB12">
            <v>3.84</v>
          </cell>
          <cell r="AC12">
            <v>4.8</v>
          </cell>
          <cell r="AD12">
            <v>5.76</v>
          </cell>
        </row>
        <row r="13">
          <cell r="D13">
            <v>12</v>
          </cell>
          <cell r="E13">
            <v>0</v>
          </cell>
          <cell r="F13">
            <v>0.01</v>
          </cell>
          <cell r="G13">
            <v>0</v>
          </cell>
          <cell r="H13">
            <v>0</v>
          </cell>
          <cell r="I13">
            <v>-0.02</v>
          </cell>
          <cell r="J13">
            <v>0</v>
          </cell>
          <cell r="K13">
            <v>0</v>
          </cell>
          <cell r="L13">
            <v>0</v>
          </cell>
          <cell r="M13">
            <v>0</v>
          </cell>
          <cell r="N13">
            <v>0</v>
          </cell>
          <cell r="O13">
            <v>0</v>
          </cell>
          <cell r="P13">
            <v>0</v>
          </cell>
          <cell r="Q13">
            <v>0</v>
          </cell>
          <cell r="R13">
            <v>12</v>
          </cell>
          <cell r="S13">
            <v>0.01</v>
          </cell>
          <cell r="T13">
            <v>0.01</v>
          </cell>
          <cell r="U13">
            <v>0.01</v>
          </cell>
          <cell r="V13">
            <v>-0.01</v>
          </cell>
          <cell r="W13">
            <v>-0.01</v>
          </cell>
          <cell r="X13">
            <v>-0.01</v>
          </cell>
          <cell r="Y13">
            <v>-0.01</v>
          </cell>
          <cell r="Z13">
            <v>-0.01</v>
          </cell>
          <cell r="AA13">
            <v>-0.01</v>
          </cell>
          <cell r="AB13">
            <v>-0.01</v>
          </cell>
          <cell r="AC13">
            <v>-0.01</v>
          </cell>
          <cell r="AD13">
            <v>-0.01</v>
          </cell>
        </row>
        <row r="14">
          <cell r="D14">
            <v>13</v>
          </cell>
          <cell r="E14">
            <v>0</v>
          </cell>
          <cell r="F14">
            <v>0</v>
          </cell>
          <cell r="G14">
            <v>0</v>
          </cell>
          <cell r="H14">
            <v>0</v>
          </cell>
          <cell r="I14">
            <v>0</v>
          </cell>
          <cell r="J14">
            <v>0</v>
          </cell>
          <cell r="K14">
            <v>0</v>
          </cell>
          <cell r="L14">
            <v>0</v>
          </cell>
          <cell r="M14">
            <v>0</v>
          </cell>
          <cell r="N14">
            <v>0</v>
          </cell>
          <cell r="O14">
            <v>0</v>
          </cell>
          <cell r="P14">
            <v>0</v>
          </cell>
          <cell r="Q14">
            <v>0</v>
          </cell>
          <cell r="R14">
            <v>13</v>
          </cell>
          <cell r="S14">
            <v>0</v>
          </cell>
          <cell r="T14">
            <v>0</v>
          </cell>
          <cell r="U14">
            <v>0</v>
          </cell>
          <cell r="V14">
            <v>0</v>
          </cell>
          <cell r="W14">
            <v>0</v>
          </cell>
          <cell r="X14">
            <v>0</v>
          </cell>
          <cell r="Y14">
            <v>0</v>
          </cell>
          <cell r="Z14">
            <v>0</v>
          </cell>
          <cell r="AA14">
            <v>0</v>
          </cell>
          <cell r="AB14">
            <v>0</v>
          </cell>
          <cell r="AC14">
            <v>0</v>
          </cell>
          <cell r="AD14">
            <v>0</v>
          </cell>
        </row>
        <row r="15">
          <cell r="D15">
            <v>14</v>
          </cell>
          <cell r="E15">
            <v>0</v>
          </cell>
          <cell r="F15">
            <v>0</v>
          </cell>
          <cell r="G15">
            <v>0</v>
          </cell>
          <cell r="H15">
            <v>0</v>
          </cell>
          <cell r="I15">
            <v>0</v>
          </cell>
          <cell r="J15">
            <v>0</v>
          </cell>
          <cell r="K15">
            <v>0</v>
          </cell>
          <cell r="L15">
            <v>0</v>
          </cell>
          <cell r="M15">
            <v>0</v>
          </cell>
          <cell r="N15">
            <v>0</v>
          </cell>
          <cell r="O15">
            <v>0</v>
          </cell>
          <cell r="P15">
            <v>0</v>
          </cell>
          <cell r="Q15">
            <v>0</v>
          </cell>
          <cell r="R15">
            <v>14</v>
          </cell>
          <cell r="S15">
            <v>0</v>
          </cell>
          <cell r="T15">
            <v>0</v>
          </cell>
          <cell r="U15">
            <v>0</v>
          </cell>
          <cell r="V15">
            <v>0</v>
          </cell>
          <cell r="W15">
            <v>0</v>
          </cell>
          <cell r="X15">
            <v>0</v>
          </cell>
          <cell r="Y15">
            <v>0</v>
          </cell>
          <cell r="Z15">
            <v>0</v>
          </cell>
          <cell r="AA15">
            <v>0</v>
          </cell>
          <cell r="AB15">
            <v>0</v>
          </cell>
          <cell r="AC15">
            <v>0</v>
          </cell>
          <cell r="AD15">
            <v>0</v>
          </cell>
        </row>
        <row r="16">
          <cell r="D16">
            <v>15</v>
          </cell>
          <cell r="E16">
            <v>0</v>
          </cell>
          <cell r="F16">
            <v>0</v>
          </cell>
          <cell r="G16">
            <v>0</v>
          </cell>
          <cell r="H16">
            <v>0</v>
          </cell>
          <cell r="I16">
            <v>0</v>
          </cell>
          <cell r="J16">
            <v>0</v>
          </cell>
          <cell r="K16">
            <v>0</v>
          </cell>
          <cell r="L16">
            <v>0</v>
          </cell>
          <cell r="M16">
            <v>0</v>
          </cell>
          <cell r="N16">
            <v>0</v>
          </cell>
          <cell r="O16">
            <v>0</v>
          </cell>
          <cell r="P16">
            <v>0</v>
          </cell>
          <cell r="Q16">
            <v>0</v>
          </cell>
          <cell r="R16">
            <v>15</v>
          </cell>
          <cell r="S16">
            <v>0</v>
          </cell>
          <cell r="T16">
            <v>0</v>
          </cell>
          <cell r="U16">
            <v>0</v>
          </cell>
          <cell r="V16">
            <v>0</v>
          </cell>
          <cell r="W16">
            <v>0</v>
          </cell>
          <cell r="X16">
            <v>0</v>
          </cell>
          <cell r="Y16">
            <v>0</v>
          </cell>
          <cell r="Z16">
            <v>0</v>
          </cell>
          <cell r="AA16">
            <v>0</v>
          </cell>
          <cell r="AB16">
            <v>0</v>
          </cell>
          <cell r="AC16">
            <v>0</v>
          </cell>
          <cell r="AD16">
            <v>0</v>
          </cell>
        </row>
        <row r="17">
          <cell r="D17">
            <v>16</v>
          </cell>
          <cell r="E17">
            <v>-58.23</v>
          </cell>
          <cell r="F17">
            <v>-8.5399999999999991</v>
          </cell>
          <cell r="G17">
            <v>-16.97</v>
          </cell>
          <cell r="H17">
            <v>72.22</v>
          </cell>
          <cell r="I17">
            <v>-24.33</v>
          </cell>
          <cell r="J17">
            <v>-12.2</v>
          </cell>
          <cell r="K17">
            <v>-22.92</v>
          </cell>
          <cell r="L17">
            <v>-9.23</v>
          </cell>
          <cell r="M17">
            <v>-9.0500000000000007</v>
          </cell>
          <cell r="N17">
            <v>-7.59</v>
          </cell>
          <cell r="O17">
            <v>-6.21</v>
          </cell>
          <cell r="P17">
            <v>-6.34</v>
          </cell>
          <cell r="Q17">
            <v>-7.08</v>
          </cell>
          <cell r="R17">
            <v>16</v>
          </cell>
          <cell r="S17">
            <v>-8.5399999999999991</v>
          </cell>
          <cell r="T17">
            <v>-25.509999999999998</v>
          </cell>
          <cell r="U17">
            <v>46.71</v>
          </cell>
          <cell r="V17">
            <v>22.380000000000003</v>
          </cell>
          <cell r="W17">
            <v>10.180000000000003</v>
          </cell>
          <cell r="X17">
            <v>-12.739999999999998</v>
          </cell>
          <cell r="Y17">
            <v>-21.97</v>
          </cell>
          <cell r="Z17">
            <v>-31.02</v>
          </cell>
          <cell r="AA17">
            <v>-38.61</v>
          </cell>
          <cell r="AB17">
            <v>-44.82</v>
          </cell>
          <cell r="AC17">
            <v>-51.16</v>
          </cell>
          <cell r="AD17">
            <v>-58.239999999999995</v>
          </cell>
        </row>
        <row r="18">
          <cell r="D18">
            <v>17</v>
          </cell>
          <cell r="E18">
            <v>0</v>
          </cell>
          <cell r="F18">
            <v>0</v>
          </cell>
          <cell r="G18">
            <v>0</v>
          </cell>
          <cell r="H18">
            <v>0</v>
          </cell>
          <cell r="I18">
            <v>0</v>
          </cell>
          <cell r="J18">
            <v>0</v>
          </cell>
          <cell r="K18">
            <v>0</v>
          </cell>
          <cell r="L18">
            <v>0</v>
          </cell>
          <cell r="M18">
            <v>0</v>
          </cell>
          <cell r="N18">
            <v>0</v>
          </cell>
          <cell r="O18">
            <v>0</v>
          </cell>
          <cell r="P18">
            <v>0</v>
          </cell>
          <cell r="Q18">
            <v>0</v>
          </cell>
          <cell r="R18">
            <v>17</v>
          </cell>
          <cell r="S18">
            <v>0</v>
          </cell>
          <cell r="T18">
            <v>0</v>
          </cell>
          <cell r="U18">
            <v>0</v>
          </cell>
          <cell r="V18">
            <v>0</v>
          </cell>
          <cell r="W18">
            <v>0</v>
          </cell>
          <cell r="X18">
            <v>0</v>
          </cell>
          <cell r="Y18">
            <v>0</v>
          </cell>
          <cell r="Z18">
            <v>0</v>
          </cell>
          <cell r="AA18">
            <v>0</v>
          </cell>
          <cell r="AB18">
            <v>0</v>
          </cell>
          <cell r="AC18">
            <v>0</v>
          </cell>
          <cell r="AD18">
            <v>0</v>
          </cell>
        </row>
        <row r="19">
          <cell r="D19">
            <v>18</v>
          </cell>
          <cell r="E19">
            <v>0</v>
          </cell>
          <cell r="F19">
            <v>0</v>
          </cell>
          <cell r="G19">
            <v>0</v>
          </cell>
          <cell r="H19">
            <v>0</v>
          </cell>
          <cell r="I19">
            <v>0</v>
          </cell>
          <cell r="J19">
            <v>0</v>
          </cell>
          <cell r="K19">
            <v>0</v>
          </cell>
          <cell r="L19">
            <v>0</v>
          </cell>
          <cell r="M19">
            <v>0</v>
          </cell>
          <cell r="N19">
            <v>0</v>
          </cell>
          <cell r="O19">
            <v>0</v>
          </cell>
          <cell r="P19">
            <v>0</v>
          </cell>
          <cell r="Q19">
            <v>0</v>
          </cell>
          <cell r="R19">
            <v>18</v>
          </cell>
          <cell r="S19">
            <v>0</v>
          </cell>
          <cell r="T19">
            <v>0</v>
          </cell>
          <cell r="U19">
            <v>0</v>
          </cell>
          <cell r="V19">
            <v>0</v>
          </cell>
          <cell r="W19">
            <v>0</v>
          </cell>
          <cell r="X19">
            <v>0</v>
          </cell>
          <cell r="Y19">
            <v>0</v>
          </cell>
          <cell r="Z19">
            <v>0</v>
          </cell>
          <cell r="AA19">
            <v>0</v>
          </cell>
          <cell r="AB19">
            <v>0</v>
          </cell>
          <cell r="AC19">
            <v>0</v>
          </cell>
          <cell r="AD19">
            <v>0</v>
          </cell>
        </row>
        <row r="20">
          <cell r="D20">
            <v>19</v>
          </cell>
          <cell r="E20">
            <v>0</v>
          </cell>
          <cell r="F20">
            <v>0</v>
          </cell>
          <cell r="G20">
            <v>0</v>
          </cell>
          <cell r="H20">
            <v>0</v>
          </cell>
          <cell r="I20">
            <v>0</v>
          </cell>
          <cell r="J20">
            <v>0</v>
          </cell>
          <cell r="K20">
            <v>0</v>
          </cell>
          <cell r="L20">
            <v>0</v>
          </cell>
          <cell r="M20">
            <v>0</v>
          </cell>
          <cell r="N20">
            <v>0</v>
          </cell>
          <cell r="O20">
            <v>0</v>
          </cell>
          <cell r="P20">
            <v>0</v>
          </cell>
          <cell r="Q20">
            <v>0</v>
          </cell>
          <cell r="R20">
            <v>19</v>
          </cell>
          <cell r="S20">
            <v>0</v>
          </cell>
          <cell r="T20">
            <v>0</v>
          </cell>
          <cell r="U20">
            <v>0</v>
          </cell>
          <cell r="V20">
            <v>0</v>
          </cell>
          <cell r="W20">
            <v>0</v>
          </cell>
          <cell r="X20">
            <v>0</v>
          </cell>
          <cell r="Y20">
            <v>0</v>
          </cell>
          <cell r="Z20">
            <v>0</v>
          </cell>
          <cell r="AA20">
            <v>0</v>
          </cell>
          <cell r="AB20">
            <v>0</v>
          </cell>
          <cell r="AC20">
            <v>0</v>
          </cell>
          <cell r="AD20">
            <v>0</v>
          </cell>
        </row>
        <row r="21">
          <cell r="D21">
            <v>20</v>
          </cell>
          <cell r="E21">
            <v>-55.59</v>
          </cell>
          <cell r="F21">
            <v>-8.32</v>
          </cell>
          <cell r="G21">
            <v>-16.75</v>
          </cell>
          <cell r="H21">
            <v>72.44</v>
          </cell>
          <cell r="I21">
            <v>-24.11</v>
          </cell>
          <cell r="J21">
            <v>-11.98</v>
          </cell>
          <cell r="K21">
            <v>-22.7</v>
          </cell>
          <cell r="L21">
            <v>-9.01</v>
          </cell>
          <cell r="M21">
            <v>-8.83</v>
          </cell>
          <cell r="N21">
            <v>-7.37</v>
          </cell>
          <cell r="O21">
            <v>-5.99</v>
          </cell>
          <cell r="P21">
            <v>-6.12</v>
          </cell>
          <cell r="Q21">
            <v>-6.86</v>
          </cell>
          <cell r="R21">
            <v>20</v>
          </cell>
          <cell r="S21">
            <v>-8.32</v>
          </cell>
          <cell r="T21">
            <v>-25.07</v>
          </cell>
          <cell r="U21">
            <v>47.37</v>
          </cell>
          <cell r="V21">
            <v>23.259999999999998</v>
          </cell>
          <cell r="W21">
            <v>11.279999999999998</v>
          </cell>
          <cell r="X21">
            <v>-11.420000000000002</v>
          </cell>
          <cell r="Y21">
            <v>-20.43</v>
          </cell>
          <cell r="Z21">
            <v>-29.259999999999998</v>
          </cell>
          <cell r="AA21">
            <v>-36.629999999999995</v>
          </cell>
          <cell r="AB21">
            <v>-42.62</v>
          </cell>
          <cell r="AC21">
            <v>-48.739999999999995</v>
          </cell>
          <cell r="AD21">
            <v>-55.599999999999994</v>
          </cell>
        </row>
        <row r="22">
          <cell r="D22">
            <v>21</v>
          </cell>
          <cell r="E22">
            <v>-2.64</v>
          </cell>
          <cell r="F22">
            <v>-0.22</v>
          </cell>
          <cell r="G22">
            <v>-0.22</v>
          </cell>
          <cell r="H22">
            <v>-0.22</v>
          </cell>
          <cell r="I22">
            <v>-0.22</v>
          </cell>
          <cell r="J22">
            <v>-0.22</v>
          </cell>
          <cell r="K22">
            <v>-0.22</v>
          </cell>
          <cell r="L22">
            <v>-0.22</v>
          </cell>
          <cell r="M22">
            <v>-0.22</v>
          </cell>
          <cell r="N22">
            <v>-0.22</v>
          </cell>
          <cell r="O22">
            <v>-0.22</v>
          </cell>
          <cell r="P22">
            <v>-0.22</v>
          </cell>
          <cell r="Q22">
            <v>-0.22</v>
          </cell>
          <cell r="R22">
            <v>21</v>
          </cell>
          <cell r="S22">
            <v>-0.22</v>
          </cell>
          <cell r="T22">
            <v>-0.44</v>
          </cell>
          <cell r="U22">
            <v>-0.66</v>
          </cell>
          <cell r="V22">
            <v>-0.88</v>
          </cell>
          <cell r="W22">
            <v>-1.1000000000000001</v>
          </cell>
          <cell r="X22">
            <v>-1.32</v>
          </cell>
          <cell r="Y22">
            <v>-1.54</v>
          </cell>
          <cell r="Z22">
            <v>-1.76</v>
          </cell>
          <cell r="AA22">
            <v>-1.98</v>
          </cell>
          <cell r="AB22">
            <v>-2.2000000000000002</v>
          </cell>
          <cell r="AC22">
            <v>-2.4200000000000004</v>
          </cell>
          <cell r="AD22">
            <v>-2.6400000000000006</v>
          </cell>
        </row>
        <row r="23">
          <cell r="D23">
            <v>22</v>
          </cell>
          <cell r="E23">
            <v>-30.44</v>
          </cell>
          <cell r="F23">
            <v>-31.57</v>
          </cell>
          <cell r="G23">
            <v>1.86</v>
          </cell>
          <cell r="H23">
            <v>8.51</v>
          </cell>
          <cell r="I23">
            <v>26.97</v>
          </cell>
          <cell r="J23">
            <v>34.369999999999997</v>
          </cell>
          <cell r="K23">
            <v>-76.36</v>
          </cell>
          <cell r="L23">
            <v>1.7</v>
          </cell>
          <cell r="M23">
            <v>4.59</v>
          </cell>
          <cell r="N23">
            <v>32.96</v>
          </cell>
          <cell r="O23">
            <v>22.26</v>
          </cell>
          <cell r="P23">
            <v>-23.78</v>
          </cell>
          <cell r="Q23">
            <v>-31.95</v>
          </cell>
          <cell r="R23">
            <v>22</v>
          </cell>
          <cell r="S23">
            <v>-31.57</v>
          </cell>
          <cell r="T23">
            <v>-29.71</v>
          </cell>
          <cell r="U23">
            <v>-21.200000000000003</v>
          </cell>
          <cell r="V23">
            <v>5.769999999999996</v>
          </cell>
          <cell r="W23">
            <v>40.139999999999993</v>
          </cell>
          <cell r="X23">
            <v>-36.220000000000006</v>
          </cell>
          <cell r="Y23">
            <v>-34.520000000000003</v>
          </cell>
          <cell r="Z23">
            <v>-29.930000000000003</v>
          </cell>
          <cell r="AA23">
            <v>3.0299999999999976</v>
          </cell>
          <cell r="AB23">
            <v>25.29</v>
          </cell>
          <cell r="AC23">
            <v>1.509999999999998</v>
          </cell>
          <cell r="AD23">
            <v>-30.44</v>
          </cell>
        </row>
        <row r="24">
          <cell r="D24">
            <v>23</v>
          </cell>
          <cell r="E24">
            <v>-22.85</v>
          </cell>
          <cell r="F24">
            <v>13.78</v>
          </cell>
          <cell r="G24">
            <v>11.12</v>
          </cell>
          <cell r="H24">
            <v>9.65</v>
          </cell>
          <cell r="I24">
            <v>0.7</v>
          </cell>
          <cell r="J24">
            <v>-8.7200000000000006</v>
          </cell>
          <cell r="K24">
            <v>-30.19</v>
          </cell>
          <cell r="L24">
            <v>9.0399999999999991</v>
          </cell>
          <cell r="M24">
            <v>9.9</v>
          </cell>
          <cell r="N24">
            <v>-9.23</v>
          </cell>
          <cell r="O24">
            <v>-8.9600000000000009</v>
          </cell>
          <cell r="P24">
            <v>-28.33</v>
          </cell>
          <cell r="Q24">
            <v>8.4</v>
          </cell>
          <cell r="R24">
            <v>23</v>
          </cell>
          <cell r="S24">
            <v>13.78</v>
          </cell>
          <cell r="T24">
            <v>24.9</v>
          </cell>
          <cell r="U24">
            <v>34.549999999999997</v>
          </cell>
          <cell r="V24">
            <v>35.25</v>
          </cell>
          <cell r="W24">
            <v>26.53</v>
          </cell>
          <cell r="X24">
            <v>-3.66</v>
          </cell>
          <cell r="Y24">
            <v>5.379999999999999</v>
          </cell>
          <cell r="Z24">
            <v>15.28</v>
          </cell>
          <cell r="AA24">
            <v>6.0499999999999989</v>
          </cell>
          <cell r="AB24">
            <v>-2.9100000000000019</v>
          </cell>
          <cell r="AC24">
            <v>-31.240000000000002</v>
          </cell>
          <cell r="AD24">
            <v>-22.840000000000003</v>
          </cell>
        </row>
        <row r="25">
          <cell r="D25">
            <v>24</v>
          </cell>
          <cell r="E25">
            <v>98.51</v>
          </cell>
          <cell r="F25">
            <v>26.11</v>
          </cell>
          <cell r="G25">
            <v>-39.07</v>
          </cell>
          <cell r="H25">
            <v>-90.57</v>
          </cell>
          <cell r="I25">
            <v>28.1</v>
          </cell>
          <cell r="J25">
            <v>22.72</v>
          </cell>
          <cell r="K25">
            <v>117.96</v>
          </cell>
          <cell r="L25">
            <v>12.45</v>
          </cell>
          <cell r="M25">
            <v>-5.45</v>
          </cell>
          <cell r="N25">
            <v>10.59</v>
          </cell>
          <cell r="O25">
            <v>-11.58</v>
          </cell>
          <cell r="P25">
            <v>-3.08</v>
          </cell>
          <cell r="Q25">
            <v>30.36</v>
          </cell>
          <cell r="R25">
            <v>24</v>
          </cell>
          <cell r="S25">
            <v>26.11</v>
          </cell>
          <cell r="T25">
            <v>-12.96</v>
          </cell>
          <cell r="U25">
            <v>-103.53</v>
          </cell>
          <cell r="V25">
            <v>-75.430000000000007</v>
          </cell>
          <cell r="W25">
            <v>-52.710000000000008</v>
          </cell>
          <cell r="X25">
            <v>65.249999999999986</v>
          </cell>
          <cell r="Y25">
            <v>77.699999999999989</v>
          </cell>
          <cell r="Z25">
            <v>72.249999999999986</v>
          </cell>
          <cell r="AA25">
            <v>82.839999999999989</v>
          </cell>
          <cell r="AB25">
            <v>71.259999999999991</v>
          </cell>
          <cell r="AC25">
            <v>68.179999999999993</v>
          </cell>
          <cell r="AD25">
            <v>98.539999999999992</v>
          </cell>
        </row>
        <row r="26">
          <cell r="D26">
            <v>25</v>
          </cell>
          <cell r="E26">
            <v>-2.31</v>
          </cell>
          <cell r="F26">
            <v>-2.31</v>
          </cell>
          <cell r="G26">
            <v>-1.1599999999999999</v>
          </cell>
          <cell r="H26">
            <v>-130.63999999999999</v>
          </cell>
          <cell r="I26">
            <v>12.96</v>
          </cell>
          <cell r="J26">
            <v>10.3</v>
          </cell>
          <cell r="K26">
            <v>108.54</v>
          </cell>
          <cell r="L26">
            <v>0</v>
          </cell>
          <cell r="M26">
            <v>0</v>
          </cell>
          <cell r="N26">
            <v>0</v>
          </cell>
          <cell r="O26">
            <v>0</v>
          </cell>
          <cell r="P26">
            <v>0</v>
          </cell>
          <cell r="Q26">
            <v>0</v>
          </cell>
          <cell r="R26">
            <v>25</v>
          </cell>
          <cell r="S26">
            <v>-2.31</v>
          </cell>
          <cell r="T26">
            <v>-3.4699999999999998</v>
          </cell>
          <cell r="U26">
            <v>-134.10999999999999</v>
          </cell>
          <cell r="V26">
            <v>-121.14999999999998</v>
          </cell>
          <cell r="W26">
            <v>-110.84999999999998</v>
          </cell>
          <cell r="X26">
            <v>-2.3099999999999739</v>
          </cell>
          <cell r="Y26">
            <v>-2.3099999999999739</v>
          </cell>
          <cell r="Z26">
            <v>-2.3099999999999739</v>
          </cell>
          <cell r="AA26">
            <v>-2.3099999999999739</v>
          </cell>
          <cell r="AB26">
            <v>-2.3099999999999739</v>
          </cell>
          <cell r="AC26">
            <v>-2.3099999999999739</v>
          </cell>
          <cell r="AD26">
            <v>-2.3099999999999739</v>
          </cell>
        </row>
        <row r="27">
          <cell r="D27">
            <v>26</v>
          </cell>
          <cell r="E27">
            <v>-54.8</v>
          </cell>
          <cell r="F27">
            <v>3.12</v>
          </cell>
          <cell r="G27">
            <v>-58.95</v>
          </cell>
          <cell r="H27">
            <v>8.93</v>
          </cell>
          <cell r="I27">
            <v>-5.36</v>
          </cell>
          <cell r="J27">
            <v>5.47</v>
          </cell>
          <cell r="K27">
            <v>16.13</v>
          </cell>
          <cell r="L27">
            <v>14.22</v>
          </cell>
          <cell r="M27">
            <v>-6.78</v>
          </cell>
          <cell r="N27">
            <v>-30.79</v>
          </cell>
          <cell r="O27">
            <v>-16.079999999999998</v>
          </cell>
          <cell r="P27">
            <v>1.84</v>
          </cell>
          <cell r="Q27">
            <v>13.45</v>
          </cell>
          <cell r="R27">
            <v>26</v>
          </cell>
          <cell r="S27">
            <v>3.12</v>
          </cell>
          <cell r="T27">
            <v>-55.830000000000005</v>
          </cell>
          <cell r="U27">
            <v>-46.900000000000006</v>
          </cell>
          <cell r="V27">
            <v>-52.260000000000005</v>
          </cell>
          <cell r="W27">
            <v>-46.790000000000006</v>
          </cell>
          <cell r="X27">
            <v>-30.660000000000007</v>
          </cell>
          <cell r="Y27">
            <v>-16.440000000000005</v>
          </cell>
          <cell r="Z27">
            <v>-23.220000000000006</v>
          </cell>
          <cell r="AA27">
            <v>-54.010000000000005</v>
          </cell>
          <cell r="AB27">
            <v>-70.09</v>
          </cell>
          <cell r="AC27">
            <v>-68.25</v>
          </cell>
          <cell r="AD27">
            <v>-54.8</v>
          </cell>
        </row>
        <row r="28">
          <cell r="D28">
            <v>27</v>
          </cell>
          <cell r="E28">
            <v>31.89</v>
          </cell>
          <cell r="F28">
            <v>23.43</v>
          </cell>
          <cell r="G28">
            <v>19.3</v>
          </cell>
          <cell r="H28">
            <v>0.06</v>
          </cell>
          <cell r="I28">
            <v>19.41</v>
          </cell>
          <cell r="J28">
            <v>2.08</v>
          </cell>
          <cell r="K28">
            <v>-31.79</v>
          </cell>
          <cell r="L28">
            <v>-1.77</v>
          </cell>
          <cell r="M28">
            <v>1.32</v>
          </cell>
          <cell r="N28">
            <v>11.37</v>
          </cell>
          <cell r="O28">
            <v>4.5</v>
          </cell>
          <cell r="P28">
            <v>-4.92</v>
          </cell>
          <cell r="Q28">
            <v>-11.1</v>
          </cell>
          <cell r="R28">
            <v>27</v>
          </cell>
          <cell r="S28">
            <v>23.43</v>
          </cell>
          <cell r="T28">
            <v>42.730000000000004</v>
          </cell>
          <cell r="U28">
            <v>42.790000000000006</v>
          </cell>
          <cell r="V28">
            <v>62.2</v>
          </cell>
          <cell r="W28">
            <v>64.28</v>
          </cell>
          <cell r="X28">
            <v>32.49</v>
          </cell>
          <cell r="Y28">
            <v>30.720000000000002</v>
          </cell>
          <cell r="Z28">
            <v>32.04</v>
          </cell>
          <cell r="AA28">
            <v>43.41</v>
          </cell>
          <cell r="AB28">
            <v>47.91</v>
          </cell>
          <cell r="AC28">
            <v>42.989999999999995</v>
          </cell>
          <cell r="AD28">
            <v>31.889999999999993</v>
          </cell>
        </row>
        <row r="29">
          <cell r="D29">
            <v>28</v>
          </cell>
          <cell r="E29">
            <v>0</v>
          </cell>
          <cell r="F29">
            <v>0</v>
          </cell>
          <cell r="G29">
            <v>0</v>
          </cell>
          <cell r="H29">
            <v>0</v>
          </cell>
          <cell r="I29">
            <v>0</v>
          </cell>
          <cell r="J29">
            <v>0</v>
          </cell>
          <cell r="K29">
            <v>0</v>
          </cell>
          <cell r="L29">
            <v>0</v>
          </cell>
          <cell r="M29">
            <v>0</v>
          </cell>
          <cell r="N29">
            <v>0</v>
          </cell>
          <cell r="O29">
            <v>0</v>
          </cell>
          <cell r="P29">
            <v>0</v>
          </cell>
          <cell r="Q29">
            <v>0</v>
          </cell>
          <cell r="R29">
            <v>28</v>
          </cell>
          <cell r="S29">
            <v>0</v>
          </cell>
          <cell r="T29">
            <v>0</v>
          </cell>
          <cell r="U29">
            <v>0</v>
          </cell>
          <cell r="V29">
            <v>0</v>
          </cell>
          <cell r="W29">
            <v>0</v>
          </cell>
          <cell r="X29">
            <v>0</v>
          </cell>
          <cell r="Y29">
            <v>0</v>
          </cell>
          <cell r="Z29">
            <v>0</v>
          </cell>
          <cell r="AA29">
            <v>0</v>
          </cell>
          <cell r="AB29">
            <v>0</v>
          </cell>
          <cell r="AC29">
            <v>0</v>
          </cell>
          <cell r="AD29">
            <v>0</v>
          </cell>
        </row>
        <row r="30">
          <cell r="D30">
            <v>29</v>
          </cell>
          <cell r="E30">
            <v>4.96</v>
          </cell>
          <cell r="F30">
            <v>1.1100000000000001</v>
          </cell>
          <cell r="G30">
            <v>0.51</v>
          </cell>
          <cell r="H30">
            <v>1.1100000000000001</v>
          </cell>
          <cell r="I30">
            <v>1.1100000000000001</v>
          </cell>
          <cell r="J30">
            <v>1.1100000000000001</v>
          </cell>
          <cell r="K30">
            <v>0</v>
          </cell>
          <cell r="L30">
            <v>0</v>
          </cell>
          <cell r="M30">
            <v>0</v>
          </cell>
          <cell r="N30">
            <v>0</v>
          </cell>
          <cell r="O30">
            <v>0</v>
          </cell>
          <cell r="P30">
            <v>0</v>
          </cell>
          <cell r="Q30">
            <v>0</v>
          </cell>
          <cell r="R30">
            <v>29</v>
          </cell>
          <cell r="S30">
            <v>1.1100000000000001</v>
          </cell>
          <cell r="T30">
            <v>1.62</v>
          </cell>
          <cell r="U30">
            <v>2.7300000000000004</v>
          </cell>
          <cell r="V30">
            <v>3.8400000000000007</v>
          </cell>
          <cell r="W30">
            <v>4.9500000000000011</v>
          </cell>
          <cell r="X30">
            <v>4.9500000000000011</v>
          </cell>
          <cell r="Y30">
            <v>4.9500000000000011</v>
          </cell>
          <cell r="Z30">
            <v>4.9500000000000011</v>
          </cell>
          <cell r="AA30">
            <v>4.9500000000000011</v>
          </cell>
          <cell r="AB30">
            <v>4.9500000000000011</v>
          </cell>
          <cell r="AC30">
            <v>4.9500000000000011</v>
          </cell>
          <cell r="AD30">
            <v>4.9500000000000011</v>
          </cell>
        </row>
        <row r="31">
          <cell r="D31">
            <v>30</v>
          </cell>
          <cell r="E31">
            <v>0</v>
          </cell>
          <cell r="F31">
            <v>0</v>
          </cell>
          <cell r="G31">
            <v>0</v>
          </cell>
          <cell r="H31">
            <v>0</v>
          </cell>
          <cell r="I31">
            <v>0</v>
          </cell>
          <cell r="J31">
            <v>0</v>
          </cell>
          <cell r="K31">
            <v>0</v>
          </cell>
          <cell r="L31">
            <v>0</v>
          </cell>
          <cell r="M31">
            <v>0</v>
          </cell>
          <cell r="N31">
            <v>0</v>
          </cell>
          <cell r="O31">
            <v>0</v>
          </cell>
          <cell r="P31">
            <v>0</v>
          </cell>
          <cell r="Q31">
            <v>0</v>
          </cell>
          <cell r="R31">
            <v>30</v>
          </cell>
          <cell r="S31">
            <v>0</v>
          </cell>
          <cell r="T31">
            <v>0</v>
          </cell>
          <cell r="U31">
            <v>0</v>
          </cell>
          <cell r="V31">
            <v>0</v>
          </cell>
          <cell r="W31">
            <v>0</v>
          </cell>
          <cell r="X31">
            <v>0</v>
          </cell>
          <cell r="Y31">
            <v>0</v>
          </cell>
          <cell r="Z31">
            <v>0</v>
          </cell>
          <cell r="AA31">
            <v>0</v>
          </cell>
          <cell r="AB31">
            <v>0</v>
          </cell>
          <cell r="AC31">
            <v>0</v>
          </cell>
          <cell r="AD31">
            <v>0</v>
          </cell>
        </row>
        <row r="32">
          <cell r="D32">
            <v>31</v>
          </cell>
          <cell r="E32">
            <v>118.76</v>
          </cell>
          <cell r="F32">
            <v>0.76</v>
          </cell>
          <cell r="G32">
            <v>1.23</v>
          </cell>
          <cell r="H32">
            <v>29.96</v>
          </cell>
          <cell r="I32">
            <v>-0.02</v>
          </cell>
          <cell r="J32">
            <v>3.75</v>
          </cell>
          <cell r="K32">
            <v>25.08</v>
          </cell>
          <cell r="L32">
            <v>0</v>
          </cell>
          <cell r="M32">
            <v>0</v>
          </cell>
          <cell r="N32">
            <v>30</v>
          </cell>
          <cell r="O32">
            <v>0</v>
          </cell>
          <cell r="P32">
            <v>0</v>
          </cell>
          <cell r="Q32">
            <v>28</v>
          </cell>
          <cell r="R32">
            <v>31</v>
          </cell>
          <cell r="S32">
            <v>0.76</v>
          </cell>
          <cell r="T32">
            <v>1.99</v>
          </cell>
          <cell r="U32">
            <v>31.95</v>
          </cell>
          <cell r="V32">
            <v>31.93</v>
          </cell>
          <cell r="W32">
            <v>35.68</v>
          </cell>
          <cell r="X32">
            <v>60.76</v>
          </cell>
          <cell r="Y32">
            <v>60.76</v>
          </cell>
          <cell r="Z32">
            <v>60.76</v>
          </cell>
          <cell r="AA32">
            <v>90.759999999999991</v>
          </cell>
          <cell r="AB32">
            <v>90.759999999999991</v>
          </cell>
          <cell r="AC32">
            <v>90.759999999999991</v>
          </cell>
          <cell r="AD32">
            <v>118.75999999999999</v>
          </cell>
        </row>
        <row r="33">
          <cell r="D33">
            <v>32</v>
          </cell>
          <cell r="E33">
            <v>14.87</v>
          </cell>
          <cell r="F33">
            <v>85.95</v>
          </cell>
          <cell r="G33">
            <v>152.71</v>
          </cell>
          <cell r="H33">
            <v>-285.54000000000002</v>
          </cell>
          <cell r="I33">
            <v>55.73</v>
          </cell>
          <cell r="J33">
            <v>159.04</v>
          </cell>
          <cell r="K33">
            <v>21.37</v>
          </cell>
          <cell r="L33">
            <v>-169.47</v>
          </cell>
          <cell r="M33">
            <v>47.46</v>
          </cell>
          <cell r="N33">
            <v>-142.49</v>
          </cell>
          <cell r="O33">
            <v>-64.06</v>
          </cell>
          <cell r="P33">
            <v>62.5</v>
          </cell>
          <cell r="Q33">
            <v>91.67</v>
          </cell>
          <cell r="R33">
            <v>32</v>
          </cell>
          <cell r="S33">
            <v>85.95</v>
          </cell>
          <cell r="T33">
            <v>238.66000000000003</v>
          </cell>
          <cell r="U33">
            <v>-46.879999999999995</v>
          </cell>
          <cell r="V33">
            <v>8.8500000000000014</v>
          </cell>
          <cell r="W33">
            <v>167.89</v>
          </cell>
          <cell r="X33">
            <v>189.26</v>
          </cell>
          <cell r="Y33">
            <v>19.789999999999992</v>
          </cell>
          <cell r="Z33">
            <v>67.25</v>
          </cell>
          <cell r="AA33">
            <v>-75.240000000000009</v>
          </cell>
          <cell r="AB33">
            <v>-139.30000000000001</v>
          </cell>
          <cell r="AC33">
            <v>-76.800000000000011</v>
          </cell>
          <cell r="AD33">
            <v>14.86999999999999</v>
          </cell>
        </row>
        <row r="34">
          <cell r="D34">
            <v>33</v>
          </cell>
          <cell r="E34">
            <v>20.84</v>
          </cell>
          <cell r="F34">
            <v>19.690000000000001</v>
          </cell>
          <cell r="G34">
            <v>-13.88</v>
          </cell>
          <cell r="H34">
            <v>-10.19</v>
          </cell>
          <cell r="I34">
            <v>2.5299999999999998</v>
          </cell>
          <cell r="J34">
            <v>1.85</v>
          </cell>
          <cell r="K34">
            <v>17.87</v>
          </cell>
          <cell r="L34">
            <v>1.1000000000000001</v>
          </cell>
          <cell r="M34">
            <v>-2.35</v>
          </cell>
          <cell r="N34">
            <v>-9.56</v>
          </cell>
          <cell r="O34">
            <v>-8.27</v>
          </cell>
          <cell r="P34">
            <v>10.91</v>
          </cell>
          <cell r="Q34">
            <v>11.12</v>
          </cell>
          <cell r="R34">
            <v>33</v>
          </cell>
          <cell r="S34">
            <v>19.690000000000001</v>
          </cell>
          <cell r="T34">
            <v>5.8100000000000005</v>
          </cell>
          <cell r="U34">
            <v>-4.379999999999999</v>
          </cell>
          <cell r="V34">
            <v>-1.8499999999999992</v>
          </cell>
          <cell r="W34">
            <v>0</v>
          </cell>
          <cell r="X34">
            <v>17.87</v>
          </cell>
          <cell r="Y34">
            <v>18.970000000000002</v>
          </cell>
          <cell r="Z34">
            <v>16.62</v>
          </cell>
          <cell r="AA34">
            <v>7.0600000000000005</v>
          </cell>
          <cell r="AB34">
            <v>-1.2099999999999991</v>
          </cell>
          <cell r="AC34">
            <v>9.7000000000000011</v>
          </cell>
          <cell r="AD34">
            <v>20.82</v>
          </cell>
        </row>
        <row r="35">
          <cell r="D35">
            <v>34</v>
          </cell>
          <cell r="E35">
            <v>-10.83</v>
          </cell>
          <cell r="F35">
            <v>30.78</v>
          </cell>
          <cell r="G35">
            <v>28.58</v>
          </cell>
          <cell r="H35">
            <v>-133.16999999999999</v>
          </cell>
          <cell r="I35">
            <v>24.43</v>
          </cell>
          <cell r="J35">
            <v>26.91</v>
          </cell>
          <cell r="K35">
            <v>15.94</v>
          </cell>
          <cell r="L35">
            <v>29.42</v>
          </cell>
          <cell r="M35">
            <v>27.21</v>
          </cell>
          <cell r="N35">
            <v>-128.65</v>
          </cell>
          <cell r="O35">
            <v>24.5</v>
          </cell>
          <cell r="P35">
            <v>14.64</v>
          </cell>
          <cell r="Q35">
            <v>28.57</v>
          </cell>
          <cell r="R35">
            <v>34</v>
          </cell>
          <cell r="S35">
            <v>30.78</v>
          </cell>
          <cell r="T35">
            <v>59.36</v>
          </cell>
          <cell r="U35">
            <v>-73.809999999999988</v>
          </cell>
          <cell r="V35">
            <v>-49.379999999999988</v>
          </cell>
          <cell r="W35">
            <v>-22.469999999999988</v>
          </cell>
          <cell r="X35">
            <v>-6.5299999999999887</v>
          </cell>
          <cell r="Y35">
            <v>22.890000000000015</v>
          </cell>
          <cell r="Z35">
            <v>50.100000000000016</v>
          </cell>
          <cell r="AA35">
            <v>-78.549999999999983</v>
          </cell>
          <cell r="AB35">
            <v>-54.049999999999983</v>
          </cell>
          <cell r="AC35">
            <v>-39.409999999999982</v>
          </cell>
          <cell r="AD35">
            <v>-10.839999999999982</v>
          </cell>
        </row>
        <row r="36">
          <cell r="D36">
            <v>35</v>
          </cell>
          <cell r="E36">
            <v>-55.34</v>
          </cell>
          <cell r="F36">
            <v>24.08</v>
          </cell>
          <cell r="G36">
            <v>29.9</v>
          </cell>
          <cell r="H36">
            <v>-39.1</v>
          </cell>
          <cell r="I36">
            <v>38.270000000000003</v>
          </cell>
          <cell r="J36">
            <v>26.83</v>
          </cell>
          <cell r="K36">
            <v>44.25</v>
          </cell>
          <cell r="L36">
            <v>-214.97</v>
          </cell>
          <cell r="M36">
            <v>28.8</v>
          </cell>
          <cell r="N36">
            <v>18.690000000000001</v>
          </cell>
          <cell r="O36">
            <v>-58.97</v>
          </cell>
          <cell r="P36">
            <v>17.91</v>
          </cell>
          <cell r="Q36">
            <v>28.98</v>
          </cell>
          <cell r="R36">
            <v>35</v>
          </cell>
          <cell r="S36">
            <v>24.08</v>
          </cell>
          <cell r="T36">
            <v>53.98</v>
          </cell>
          <cell r="U36">
            <v>14.879999999999995</v>
          </cell>
          <cell r="V36">
            <v>53.15</v>
          </cell>
          <cell r="W36">
            <v>79.97999999999999</v>
          </cell>
          <cell r="X36">
            <v>124.22999999999999</v>
          </cell>
          <cell r="Y36">
            <v>-90.740000000000009</v>
          </cell>
          <cell r="Z36">
            <v>-61.940000000000012</v>
          </cell>
          <cell r="AA36">
            <v>-43.250000000000014</v>
          </cell>
          <cell r="AB36">
            <v>-102.22000000000001</v>
          </cell>
          <cell r="AC36">
            <v>-84.310000000000016</v>
          </cell>
          <cell r="AD36">
            <v>-55.330000000000013</v>
          </cell>
        </row>
        <row r="37">
          <cell r="D37">
            <v>36</v>
          </cell>
          <cell r="E37">
            <v>-2.85</v>
          </cell>
          <cell r="F37">
            <v>-6.71</v>
          </cell>
          <cell r="G37">
            <v>85.84</v>
          </cell>
          <cell r="H37">
            <v>-78.78</v>
          </cell>
          <cell r="I37">
            <v>-6.15</v>
          </cell>
          <cell r="J37">
            <v>86.2</v>
          </cell>
          <cell r="K37">
            <v>-84.73</v>
          </cell>
          <cell r="L37">
            <v>3.27</v>
          </cell>
          <cell r="M37">
            <v>-0.35</v>
          </cell>
          <cell r="N37">
            <v>0.53</v>
          </cell>
          <cell r="O37">
            <v>-0.75</v>
          </cell>
          <cell r="P37">
            <v>-0.25</v>
          </cell>
          <cell r="Q37">
            <v>-0.98</v>
          </cell>
          <cell r="R37">
            <v>36</v>
          </cell>
          <cell r="S37">
            <v>-6.71</v>
          </cell>
          <cell r="T37">
            <v>79.13000000000001</v>
          </cell>
          <cell r="U37">
            <v>0.35000000000000853</v>
          </cell>
          <cell r="V37">
            <v>-5.7999999999999918</v>
          </cell>
          <cell r="W37">
            <v>80.400000000000006</v>
          </cell>
          <cell r="X37">
            <v>-4.3299999999999983</v>
          </cell>
          <cell r="Y37">
            <v>-1.0599999999999983</v>
          </cell>
          <cell r="Z37">
            <v>-1.4099999999999984</v>
          </cell>
          <cell r="AA37">
            <v>-0.87999999999999834</v>
          </cell>
          <cell r="AB37">
            <v>-1.6299999999999983</v>
          </cell>
          <cell r="AC37">
            <v>-1.8799999999999983</v>
          </cell>
          <cell r="AD37">
            <v>-2.8599999999999985</v>
          </cell>
        </row>
        <row r="38">
          <cell r="D38">
            <v>37</v>
          </cell>
          <cell r="E38">
            <v>63.05</v>
          </cell>
          <cell r="F38">
            <v>18.12</v>
          </cell>
          <cell r="G38">
            <v>22.26</v>
          </cell>
          <cell r="H38">
            <v>-24.3</v>
          </cell>
          <cell r="I38">
            <v>-3.36</v>
          </cell>
          <cell r="J38">
            <v>17.239999999999998</v>
          </cell>
          <cell r="K38">
            <v>28.04</v>
          </cell>
          <cell r="L38">
            <v>11.7</v>
          </cell>
          <cell r="M38">
            <v>-5.85</v>
          </cell>
          <cell r="N38">
            <v>-23.49</v>
          </cell>
          <cell r="O38">
            <v>-20.58</v>
          </cell>
          <cell r="P38">
            <v>19.3</v>
          </cell>
          <cell r="Q38">
            <v>23.97</v>
          </cell>
          <cell r="R38">
            <v>37</v>
          </cell>
          <cell r="S38">
            <v>18.12</v>
          </cell>
          <cell r="T38">
            <v>40.380000000000003</v>
          </cell>
          <cell r="U38">
            <v>16.080000000000002</v>
          </cell>
          <cell r="V38">
            <v>12.720000000000002</v>
          </cell>
          <cell r="W38">
            <v>29.96</v>
          </cell>
          <cell r="X38">
            <v>58</v>
          </cell>
          <cell r="Y38">
            <v>69.7</v>
          </cell>
          <cell r="Z38">
            <v>63.85</v>
          </cell>
          <cell r="AA38">
            <v>40.36</v>
          </cell>
          <cell r="AB38">
            <v>19.78</v>
          </cell>
          <cell r="AC38">
            <v>39.08</v>
          </cell>
          <cell r="AD38">
            <v>63.05</v>
          </cell>
        </row>
        <row r="39">
          <cell r="D39">
            <v>38</v>
          </cell>
          <cell r="E39">
            <v>0</v>
          </cell>
          <cell r="F39">
            <v>0</v>
          </cell>
          <cell r="G39">
            <v>0</v>
          </cell>
          <cell r="H39">
            <v>0</v>
          </cell>
          <cell r="I39">
            <v>0</v>
          </cell>
          <cell r="J39">
            <v>0</v>
          </cell>
          <cell r="K39">
            <v>0</v>
          </cell>
          <cell r="L39">
            <v>0</v>
          </cell>
          <cell r="M39">
            <v>0</v>
          </cell>
          <cell r="N39">
            <v>0</v>
          </cell>
          <cell r="O39">
            <v>0</v>
          </cell>
          <cell r="P39">
            <v>0</v>
          </cell>
          <cell r="Q39">
            <v>0</v>
          </cell>
          <cell r="R39">
            <v>38</v>
          </cell>
          <cell r="S39">
            <v>0</v>
          </cell>
          <cell r="T39">
            <v>0</v>
          </cell>
          <cell r="U39">
            <v>0</v>
          </cell>
          <cell r="V39">
            <v>0</v>
          </cell>
          <cell r="W39">
            <v>0</v>
          </cell>
          <cell r="X39">
            <v>0</v>
          </cell>
          <cell r="Y39">
            <v>0</v>
          </cell>
          <cell r="Z39">
            <v>0</v>
          </cell>
          <cell r="AA39">
            <v>0</v>
          </cell>
          <cell r="AB39">
            <v>0</v>
          </cell>
          <cell r="AC39">
            <v>0</v>
          </cell>
          <cell r="AD39">
            <v>0</v>
          </cell>
        </row>
        <row r="40">
          <cell r="D40">
            <v>39</v>
          </cell>
          <cell r="E40">
            <v>-7.93</v>
          </cell>
          <cell r="F40">
            <v>2.34</v>
          </cell>
          <cell r="G40">
            <v>6.09</v>
          </cell>
          <cell r="H40">
            <v>-4.76</v>
          </cell>
          <cell r="I40">
            <v>1.95</v>
          </cell>
          <cell r="J40">
            <v>-0.52</v>
          </cell>
          <cell r="K40">
            <v>-14.82</v>
          </cell>
          <cell r="L40">
            <v>5.98</v>
          </cell>
          <cell r="M40">
            <v>-2.89</v>
          </cell>
          <cell r="N40">
            <v>-17.04</v>
          </cell>
          <cell r="O40">
            <v>-10.039999999999999</v>
          </cell>
          <cell r="P40">
            <v>10.35</v>
          </cell>
          <cell r="Q40">
            <v>15.43</v>
          </cell>
          <cell r="R40">
            <v>39</v>
          </cell>
          <cell r="S40">
            <v>2.34</v>
          </cell>
          <cell r="T40">
            <v>8.43</v>
          </cell>
          <cell r="U40">
            <v>3.67</v>
          </cell>
          <cell r="V40">
            <v>5.62</v>
          </cell>
          <cell r="W40">
            <v>5.0999999999999996</v>
          </cell>
          <cell r="X40">
            <v>-9.7200000000000006</v>
          </cell>
          <cell r="Y40">
            <v>-3.74</v>
          </cell>
          <cell r="Z40">
            <v>-6.6300000000000008</v>
          </cell>
          <cell r="AA40">
            <v>-23.67</v>
          </cell>
          <cell r="AB40">
            <v>-33.71</v>
          </cell>
          <cell r="AC40">
            <v>-23.36</v>
          </cell>
          <cell r="AD40">
            <v>-7.93</v>
          </cell>
        </row>
        <row r="41">
          <cell r="D41">
            <v>40</v>
          </cell>
          <cell r="E41">
            <v>0</v>
          </cell>
          <cell r="F41">
            <v>0</v>
          </cell>
          <cell r="G41">
            <v>0</v>
          </cell>
          <cell r="H41">
            <v>0</v>
          </cell>
          <cell r="I41">
            <v>0</v>
          </cell>
          <cell r="J41">
            <v>0</v>
          </cell>
          <cell r="K41">
            <v>0</v>
          </cell>
          <cell r="L41">
            <v>0</v>
          </cell>
          <cell r="M41">
            <v>0</v>
          </cell>
          <cell r="N41">
            <v>0</v>
          </cell>
          <cell r="O41">
            <v>0</v>
          </cell>
          <cell r="P41">
            <v>0</v>
          </cell>
          <cell r="Q41">
            <v>0</v>
          </cell>
          <cell r="R41">
            <v>40</v>
          </cell>
          <cell r="S41">
            <v>0</v>
          </cell>
          <cell r="T41">
            <v>0</v>
          </cell>
          <cell r="U41">
            <v>0</v>
          </cell>
          <cell r="V41">
            <v>0</v>
          </cell>
          <cell r="W41">
            <v>0</v>
          </cell>
          <cell r="X41">
            <v>0</v>
          </cell>
          <cell r="Y41">
            <v>0</v>
          </cell>
          <cell r="Z41">
            <v>0</v>
          </cell>
          <cell r="AA41">
            <v>0</v>
          </cell>
          <cell r="AB41">
            <v>0</v>
          </cell>
          <cell r="AC41">
            <v>0</v>
          </cell>
          <cell r="AD41">
            <v>0</v>
          </cell>
        </row>
        <row r="42">
          <cell r="D42">
            <v>41</v>
          </cell>
          <cell r="E42">
            <v>-7.93</v>
          </cell>
          <cell r="F42">
            <v>2.34</v>
          </cell>
          <cell r="G42">
            <v>6.09</v>
          </cell>
          <cell r="H42">
            <v>-4.76</v>
          </cell>
          <cell r="I42">
            <v>1.95</v>
          </cell>
          <cell r="J42">
            <v>-0.52</v>
          </cell>
          <cell r="K42">
            <v>-14.82</v>
          </cell>
          <cell r="L42">
            <v>5.98</v>
          </cell>
          <cell r="M42">
            <v>-2.89</v>
          </cell>
          <cell r="N42">
            <v>-17.04</v>
          </cell>
          <cell r="O42">
            <v>-10.039999999999999</v>
          </cell>
          <cell r="P42">
            <v>10.35</v>
          </cell>
          <cell r="Q42">
            <v>15.43</v>
          </cell>
          <cell r="R42">
            <v>41</v>
          </cell>
          <cell r="S42">
            <v>2.34</v>
          </cell>
          <cell r="T42">
            <v>8.43</v>
          </cell>
          <cell r="U42">
            <v>3.67</v>
          </cell>
          <cell r="V42">
            <v>5.62</v>
          </cell>
          <cell r="W42">
            <v>5.0999999999999996</v>
          </cell>
          <cell r="X42">
            <v>-9.7200000000000006</v>
          </cell>
          <cell r="Y42">
            <v>-3.74</v>
          </cell>
          <cell r="Z42">
            <v>-6.6300000000000008</v>
          </cell>
          <cell r="AA42">
            <v>-23.67</v>
          </cell>
          <cell r="AB42">
            <v>-33.71</v>
          </cell>
          <cell r="AC42">
            <v>-23.36</v>
          </cell>
          <cell r="AD42">
            <v>-7.93</v>
          </cell>
        </row>
        <row r="43">
          <cell r="D43">
            <v>42</v>
          </cell>
          <cell r="E43">
            <v>0</v>
          </cell>
          <cell r="F43">
            <v>0</v>
          </cell>
          <cell r="G43">
            <v>0</v>
          </cell>
          <cell r="H43">
            <v>0</v>
          </cell>
          <cell r="I43">
            <v>0</v>
          </cell>
          <cell r="J43">
            <v>0</v>
          </cell>
          <cell r="K43">
            <v>0</v>
          </cell>
          <cell r="L43">
            <v>0</v>
          </cell>
          <cell r="M43">
            <v>0</v>
          </cell>
          <cell r="N43">
            <v>0</v>
          </cell>
          <cell r="O43">
            <v>0</v>
          </cell>
          <cell r="P43">
            <v>0</v>
          </cell>
          <cell r="Q43">
            <v>0</v>
          </cell>
          <cell r="R43">
            <v>42</v>
          </cell>
          <cell r="S43">
            <v>0</v>
          </cell>
          <cell r="T43">
            <v>0</v>
          </cell>
          <cell r="U43">
            <v>0</v>
          </cell>
          <cell r="V43">
            <v>0</v>
          </cell>
          <cell r="W43">
            <v>0</v>
          </cell>
          <cell r="X43">
            <v>0</v>
          </cell>
          <cell r="Y43">
            <v>0</v>
          </cell>
          <cell r="Z43">
            <v>0</v>
          </cell>
          <cell r="AA43">
            <v>0</v>
          </cell>
          <cell r="AB43">
            <v>0</v>
          </cell>
          <cell r="AC43">
            <v>0</v>
          </cell>
          <cell r="AD43">
            <v>0</v>
          </cell>
        </row>
        <row r="44">
          <cell r="D44">
            <v>43</v>
          </cell>
          <cell r="E44">
            <v>0</v>
          </cell>
          <cell r="F44">
            <v>0</v>
          </cell>
          <cell r="G44">
            <v>0</v>
          </cell>
          <cell r="H44">
            <v>0</v>
          </cell>
          <cell r="I44">
            <v>0</v>
          </cell>
          <cell r="J44">
            <v>0</v>
          </cell>
          <cell r="K44">
            <v>0</v>
          </cell>
          <cell r="L44">
            <v>0</v>
          </cell>
          <cell r="M44">
            <v>0</v>
          </cell>
          <cell r="N44">
            <v>0</v>
          </cell>
          <cell r="O44">
            <v>0</v>
          </cell>
          <cell r="P44">
            <v>0</v>
          </cell>
          <cell r="Q44">
            <v>0</v>
          </cell>
          <cell r="R44">
            <v>43</v>
          </cell>
          <cell r="S44">
            <v>0</v>
          </cell>
          <cell r="T44">
            <v>0</v>
          </cell>
          <cell r="U44">
            <v>0</v>
          </cell>
          <cell r="V44">
            <v>0</v>
          </cell>
          <cell r="W44">
            <v>0</v>
          </cell>
          <cell r="X44">
            <v>0</v>
          </cell>
          <cell r="Y44">
            <v>0</v>
          </cell>
          <cell r="Z44">
            <v>0</v>
          </cell>
          <cell r="AA44">
            <v>0</v>
          </cell>
          <cell r="AB44">
            <v>0</v>
          </cell>
          <cell r="AC44">
            <v>0</v>
          </cell>
          <cell r="AD44">
            <v>0</v>
          </cell>
        </row>
        <row r="45">
          <cell r="D45">
            <v>44</v>
          </cell>
          <cell r="E45">
            <v>0</v>
          </cell>
          <cell r="F45">
            <v>0</v>
          </cell>
          <cell r="G45">
            <v>0</v>
          </cell>
          <cell r="H45">
            <v>0</v>
          </cell>
          <cell r="I45">
            <v>0</v>
          </cell>
          <cell r="J45">
            <v>0</v>
          </cell>
          <cell r="K45">
            <v>0</v>
          </cell>
          <cell r="L45">
            <v>0</v>
          </cell>
          <cell r="M45">
            <v>0</v>
          </cell>
          <cell r="N45">
            <v>0</v>
          </cell>
          <cell r="O45">
            <v>0</v>
          </cell>
          <cell r="P45">
            <v>0</v>
          </cell>
          <cell r="Q45">
            <v>0</v>
          </cell>
          <cell r="R45">
            <v>44</v>
          </cell>
          <cell r="S45">
            <v>0</v>
          </cell>
          <cell r="T45">
            <v>0</v>
          </cell>
          <cell r="U45">
            <v>0</v>
          </cell>
          <cell r="V45">
            <v>0</v>
          </cell>
          <cell r="W45">
            <v>0</v>
          </cell>
          <cell r="X45">
            <v>0</v>
          </cell>
          <cell r="Y45">
            <v>0</v>
          </cell>
          <cell r="Z45">
            <v>0</v>
          </cell>
          <cell r="AA45">
            <v>0</v>
          </cell>
          <cell r="AB45">
            <v>0</v>
          </cell>
          <cell r="AC45">
            <v>0</v>
          </cell>
          <cell r="AD45">
            <v>0</v>
          </cell>
        </row>
        <row r="46">
          <cell r="D46">
            <v>45</v>
          </cell>
          <cell r="R46">
            <v>45</v>
          </cell>
          <cell r="S46">
            <v>0</v>
          </cell>
          <cell r="T46">
            <v>0</v>
          </cell>
          <cell r="U46">
            <v>0</v>
          </cell>
          <cell r="V46">
            <v>0</v>
          </cell>
          <cell r="W46">
            <v>0</v>
          </cell>
          <cell r="X46">
            <v>0</v>
          </cell>
          <cell r="Y46">
            <v>0</v>
          </cell>
          <cell r="Z46">
            <v>0</v>
          </cell>
          <cell r="AA46">
            <v>0</v>
          </cell>
          <cell r="AB46">
            <v>0</v>
          </cell>
          <cell r="AC46">
            <v>0</v>
          </cell>
          <cell r="AD46">
            <v>0</v>
          </cell>
        </row>
        <row r="47">
          <cell r="D47">
            <v>46</v>
          </cell>
          <cell r="E47">
            <v>841.92</v>
          </cell>
          <cell r="F47">
            <v>157.63999999999999</v>
          </cell>
          <cell r="G47">
            <v>179.26</v>
          </cell>
          <cell r="H47">
            <v>-222.78</v>
          </cell>
          <cell r="I47">
            <v>148.66999999999999</v>
          </cell>
          <cell r="J47">
            <v>261.87</v>
          </cell>
          <cell r="K47">
            <v>70.400000000000006</v>
          </cell>
          <cell r="L47">
            <v>-62.24</v>
          </cell>
          <cell r="M47">
            <v>130.63999999999999</v>
          </cell>
          <cell r="N47">
            <v>-68.760000000000005</v>
          </cell>
          <cell r="O47">
            <v>-17.39</v>
          </cell>
          <cell r="P47">
            <v>72.78</v>
          </cell>
          <cell r="Q47">
            <v>191.81</v>
          </cell>
          <cell r="R47">
            <v>46</v>
          </cell>
          <cell r="S47">
            <v>157.63999999999999</v>
          </cell>
          <cell r="T47">
            <v>336.9</v>
          </cell>
          <cell r="U47">
            <v>114.11999999999998</v>
          </cell>
          <cell r="V47">
            <v>262.78999999999996</v>
          </cell>
          <cell r="W47">
            <v>524.66</v>
          </cell>
          <cell r="X47">
            <v>595.05999999999995</v>
          </cell>
          <cell r="Y47">
            <v>532.81999999999994</v>
          </cell>
          <cell r="Z47">
            <v>663.45999999999992</v>
          </cell>
          <cell r="AA47">
            <v>594.69999999999993</v>
          </cell>
          <cell r="AB47">
            <v>577.30999999999995</v>
          </cell>
          <cell r="AC47">
            <v>650.08999999999992</v>
          </cell>
          <cell r="AD47">
            <v>841.89999999999986</v>
          </cell>
        </row>
        <row r="48">
          <cell r="D48">
            <v>47</v>
          </cell>
          <cell r="R48">
            <v>47</v>
          </cell>
          <cell r="S48">
            <v>0</v>
          </cell>
          <cell r="T48">
            <v>0</v>
          </cell>
          <cell r="U48">
            <v>0</v>
          </cell>
          <cell r="V48">
            <v>0</v>
          </cell>
          <cell r="W48">
            <v>0</v>
          </cell>
          <cell r="X48">
            <v>0</v>
          </cell>
          <cell r="Y48">
            <v>0</v>
          </cell>
          <cell r="Z48">
            <v>0</v>
          </cell>
          <cell r="AA48">
            <v>0</v>
          </cell>
          <cell r="AB48">
            <v>0</v>
          </cell>
          <cell r="AC48">
            <v>0</v>
          </cell>
          <cell r="AD48">
            <v>0</v>
          </cell>
        </row>
        <row r="49">
          <cell r="D49">
            <v>48</v>
          </cell>
          <cell r="R49">
            <v>48</v>
          </cell>
          <cell r="S49">
            <v>0</v>
          </cell>
          <cell r="T49">
            <v>0</v>
          </cell>
          <cell r="U49">
            <v>0</v>
          </cell>
          <cell r="V49">
            <v>0</v>
          </cell>
          <cell r="W49">
            <v>0</v>
          </cell>
          <cell r="X49">
            <v>0</v>
          </cell>
          <cell r="Y49">
            <v>0</v>
          </cell>
          <cell r="Z49">
            <v>0</v>
          </cell>
          <cell r="AA49">
            <v>0</v>
          </cell>
          <cell r="AB49">
            <v>0</v>
          </cell>
          <cell r="AC49">
            <v>0</v>
          </cell>
          <cell r="AD49">
            <v>0</v>
          </cell>
        </row>
        <row r="50">
          <cell r="D50">
            <v>49</v>
          </cell>
          <cell r="E50">
            <v>284.48</v>
          </cell>
          <cell r="F50">
            <v>18.7</v>
          </cell>
          <cell r="G50">
            <v>24.4</v>
          </cell>
          <cell r="H50">
            <v>19.39</v>
          </cell>
          <cell r="I50">
            <v>22.91</v>
          </cell>
          <cell r="J50">
            <v>20.22</v>
          </cell>
          <cell r="K50">
            <v>20.3</v>
          </cell>
          <cell r="L50">
            <v>25.82</v>
          </cell>
          <cell r="M50">
            <v>25.38</v>
          </cell>
          <cell r="N50">
            <v>26.72</v>
          </cell>
          <cell r="O50">
            <v>25.91</v>
          </cell>
          <cell r="P50">
            <v>27.61</v>
          </cell>
          <cell r="Q50">
            <v>27.13</v>
          </cell>
          <cell r="R50">
            <v>49</v>
          </cell>
          <cell r="S50">
            <v>18.7</v>
          </cell>
          <cell r="T50">
            <v>43.099999999999994</v>
          </cell>
          <cell r="U50">
            <v>62.489999999999995</v>
          </cell>
          <cell r="V50">
            <v>85.399999999999991</v>
          </cell>
          <cell r="W50">
            <v>105.61999999999999</v>
          </cell>
          <cell r="X50">
            <v>125.91999999999999</v>
          </cell>
          <cell r="Y50">
            <v>151.73999999999998</v>
          </cell>
          <cell r="Z50">
            <v>177.11999999999998</v>
          </cell>
          <cell r="AA50">
            <v>203.83999999999997</v>
          </cell>
          <cell r="AB50">
            <v>229.74999999999997</v>
          </cell>
          <cell r="AC50">
            <v>257.35999999999996</v>
          </cell>
          <cell r="AD50">
            <v>284.48999999999995</v>
          </cell>
        </row>
        <row r="51">
          <cell r="D51">
            <v>50</v>
          </cell>
          <cell r="E51">
            <v>284.16000000000003</v>
          </cell>
          <cell r="F51">
            <v>18.7</v>
          </cell>
          <cell r="G51">
            <v>24.4</v>
          </cell>
          <cell r="H51">
            <v>19.100000000000001</v>
          </cell>
          <cell r="I51">
            <v>22.9</v>
          </cell>
          <cell r="J51">
            <v>20.2</v>
          </cell>
          <cell r="K51">
            <v>20.3</v>
          </cell>
          <cell r="L51">
            <v>25.82</v>
          </cell>
          <cell r="M51">
            <v>25.38</v>
          </cell>
          <cell r="N51">
            <v>26.72</v>
          </cell>
          <cell r="O51">
            <v>25.91</v>
          </cell>
          <cell r="P51">
            <v>27.61</v>
          </cell>
          <cell r="Q51">
            <v>27.13</v>
          </cell>
          <cell r="R51">
            <v>50</v>
          </cell>
          <cell r="S51">
            <v>18.7</v>
          </cell>
          <cell r="T51">
            <v>43.099999999999994</v>
          </cell>
          <cell r="U51">
            <v>62.199999999999996</v>
          </cell>
          <cell r="V51">
            <v>85.1</v>
          </cell>
          <cell r="W51">
            <v>105.3</v>
          </cell>
          <cell r="X51">
            <v>125.6</v>
          </cell>
          <cell r="Y51">
            <v>151.41999999999999</v>
          </cell>
          <cell r="Z51">
            <v>176.79999999999998</v>
          </cell>
          <cell r="AA51">
            <v>203.51999999999998</v>
          </cell>
          <cell r="AB51">
            <v>229.42999999999998</v>
          </cell>
          <cell r="AC51">
            <v>257.03999999999996</v>
          </cell>
          <cell r="AD51">
            <v>284.16999999999996</v>
          </cell>
        </row>
        <row r="52">
          <cell r="D52">
            <v>51</v>
          </cell>
          <cell r="E52">
            <v>0.32</v>
          </cell>
          <cell r="F52">
            <v>0</v>
          </cell>
          <cell r="G52">
            <v>0</v>
          </cell>
          <cell r="H52">
            <v>0.28999999999999998</v>
          </cell>
          <cell r="I52">
            <v>0.01</v>
          </cell>
          <cell r="J52">
            <v>0.02</v>
          </cell>
          <cell r="K52">
            <v>0</v>
          </cell>
          <cell r="L52">
            <v>0</v>
          </cell>
          <cell r="M52">
            <v>0</v>
          </cell>
          <cell r="N52">
            <v>0</v>
          </cell>
          <cell r="O52">
            <v>0</v>
          </cell>
          <cell r="P52">
            <v>0</v>
          </cell>
          <cell r="Q52">
            <v>0</v>
          </cell>
          <cell r="R52">
            <v>51</v>
          </cell>
          <cell r="S52">
            <v>0</v>
          </cell>
          <cell r="T52">
            <v>0</v>
          </cell>
          <cell r="U52">
            <v>0.28999999999999998</v>
          </cell>
          <cell r="V52">
            <v>0.3</v>
          </cell>
          <cell r="W52">
            <v>0.32</v>
          </cell>
          <cell r="X52">
            <v>0.32</v>
          </cell>
          <cell r="Y52">
            <v>0.32</v>
          </cell>
          <cell r="Z52">
            <v>0.32</v>
          </cell>
          <cell r="AA52">
            <v>0.32</v>
          </cell>
          <cell r="AB52">
            <v>0.32</v>
          </cell>
          <cell r="AC52">
            <v>0.32</v>
          </cell>
          <cell r="AD52">
            <v>0.32</v>
          </cell>
        </row>
        <row r="53">
          <cell r="D53">
            <v>52</v>
          </cell>
          <cell r="E53">
            <v>23.55</v>
          </cell>
          <cell r="F53">
            <v>5.56</v>
          </cell>
          <cell r="G53">
            <v>10.65</v>
          </cell>
          <cell r="H53">
            <v>7.69</v>
          </cell>
          <cell r="I53">
            <v>-2.97</v>
          </cell>
          <cell r="J53">
            <v>1.69</v>
          </cell>
          <cell r="K53">
            <v>0.93</v>
          </cell>
          <cell r="L53">
            <v>0</v>
          </cell>
          <cell r="M53">
            <v>0</v>
          </cell>
          <cell r="N53">
            <v>0</v>
          </cell>
          <cell r="O53">
            <v>0</v>
          </cell>
          <cell r="P53">
            <v>0</v>
          </cell>
          <cell r="Q53">
            <v>0</v>
          </cell>
          <cell r="R53">
            <v>52</v>
          </cell>
          <cell r="S53">
            <v>5.56</v>
          </cell>
          <cell r="T53">
            <v>16.21</v>
          </cell>
          <cell r="U53">
            <v>23.900000000000002</v>
          </cell>
          <cell r="V53">
            <v>20.930000000000003</v>
          </cell>
          <cell r="W53">
            <v>22.620000000000005</v>
          </cell>
          <cell r="X53">
            <v>23.550000000000004</v>
          </cell>
          <cell r="Y53">
            <v>23.550000000000004</v>
          </cell>
          <cell r="Z53">
            <v>23.550000000000004</v>
          </cell>
          <cell r="AA53">
            <v>23.550000000000004</v>
          </cell>
          <cell r="AB53">
            <v>23.550000000000004</v>
          </cell>
          <cell r="AC53">
            <v>23.550000000000004</v>
          </cell>
          <cell r="AD53">
            <v>23.550000000000004</v>
          </cell>
        </row>
        <row r="54">
          <cell r="D54">
            <v>53</v>
          </cell>
          <cell r="E54">
            <v>0.88</v>
          </cell>
          <cell r="F54">
            <v>1.36</v>
          </cell>
          <cell r="G54">
            <v>6.81</v>
          </cell>
          <cell r="H54">
            <v>-2.04</v>
          </cell>
          <cell r="I54">
            <v>-4.87</v>
          </cell>
          <cell r="J54">
            <v>-0.39</v>
          </cell>
          <cell r="K54">
            <v>0</v>
          </cell>
          <cell r="L54">
            <v>0</v>
          </cell>
          <cell r="M54">
            <v>0</v>
          </cell>
          <cell r="N54">
            <v>0</v>
          </cell>
          <cell r="O54">
            <v>0</v>
          </cell>
          <cell r="P54">
            <v>0</v>
          </cell>
          <cell r="Q54">
            <v>0</v>
          </cell>
          <cell r="R54">
            <v>53</v>
          </cell>
          <cell r="S54">
            <v>1.36</v>
          </cell>
          <cell r="T54">
            <v>8.17</v>
          </cell>
          <cell r="U54">
            <v>6.13</v>
          </cell>
          <cell r="V54">
            <v>1.2599999999999998</v>
          </cell>
          <cell r="W54">
            <v>0.86999999999999977</v>
          </cell>
          <cell r="X54">
            <v>0.86999999999999977</v>
          </cell>
          <cell r="Y54">
            <v>0.86999999999999977</v>
          </cell>
          <cell r="Z54">
            <v>0.86999999999999977</v>
          </cell>
          <cell r="AA54">
            <v>0.86999999999999977</v>
          </cell>
          <cell r="AB54">
            <v>0.86999999999999977</v>
          </cell>
          <cell r="AC54">
            <v>0.86999999999999977</v>
          </cell>
          <cell r="AD54">
            <v>0.86999999999999977</v>
          </cell>
        </row>
        <row r="55">
          <cell r="D55">
            <v>54</v>
          </cell>
          <cell r="E55">
            <v>-0.02</v>
          </cell>
          <cell r="F55">
            <v>0</v>
          </cell>
          <cell r="G55">
            <v>0</v>
          </cell>
          <cell r="H55">
            <v>0</v>
          </cell>
          <cell r="I55">
            <v>-0.02</v>
          </cell>
          <cell r="J55">
            <v>-0.93</v>
          </cell>
          <cell r="K55">
            <v>0.93</v>
          </cell>
          <cell r="L55">
            <v>0</v>
          </cell>
          <cell r="M55">
            <v>0</v>
          </cell>
          <cell r="N55">
            <v>0</v>
          </cell>
          <cell r="O55">
            <v>0</v>
          </cell>
          <cell r="P55">
            <v>0</v>
          </cell>
          <cell r="Q55">
            <v>0</v>
          </cell>
          <cell r="R55">
            <v>54</v>
          </cell>
          <cell r="S55">
            <v>0</v>
          </cell>
          <cell r="T55">
            <v>0</v>
          </cell>
          <cell r="U55">
            <v>0</v>
          </cell>
          <cell r="V55">
            <v>-0.02</v>
          </cell>
          <cell r="W55">
            <v>-0.95000000000000007</v>
          </cell>
          <cell r="X55">
            <v>-2.0000000000000018E-2</v>
          </cell>
          <cell r="Y55">
            <v>-2.0000000000000018E-2</v>
          </cell>
          <cell r="Z55">
            <v>-2.0000000000000018E-2</v>
          </cell>
          <cell r="AA55">
            <v>-2.0000000000000018E-2</v>
          </cell>
          <cell r="AB55">
            <v>-2.0000000000000018E-2</v>
          </cell>
          <cell r="AC55">
            <v>-2.0000000000000018E-2</v>
          </cell>
          <cell r="AD55">
            <v>-2.0000000000000018E-2</v>
          </cell>
        </row>
        <row r="56">
          <cell r="D56">
            <v>55</v>
          </cell>
          <cell r="E56">
            <v>-1.4</v>
          </cell>
          <cell r="F56">
            <v>0.69</v>
          </cell>
          <cell r="G56">
            <v>-0.21</v>
          </cell>
          <cell r="H56">
            <v>-0.2</v>
          </cell>
          <cell r="I56">
            <v>-1.39</v>
          </cell>
          <cell r="J56">
            <v>-0.3</v>
          </cell>
          <cell r="K56">
            <v>0</v>
          </cell>
          <cell r="L56">
            <v>0</v>
          </cell>
          <cell r="M56">
            <v>0</v>
          </cell>
          <cell r="N56">
            <v>0</v>
          </cell>
          <cell r="O56">
            <v>0</v>
          </cell>
          <cell r="P56">
            <v>0</v>
          </cell>
          <cell r="Q56">
            <v>0</v>
          </cell>
          <cell r="R56">
            <v>55</v>
          </cell>
          <cell r="S56">
            <v>0.69</v>
          </cell>
          <cell r="T56">
            <v>0.48</v>
          </cell>
          <cell r="U56">
            <v>0.27999999999999997</v>
          </cell>
          <cell r="V56">
            <v>-1.1099999999999999</v>
          </cell>
          <cell r="W56">
            <v>-1.41</v>
          </cell>
          <cell r="X56">
            <v>-1.41</v>
          </cell>
          <cell r="Y56">
            <v>-1.41</v>
          </cell>
          <cell r="Z56">
            <v>-1.41</v>
          </cell>
          <cell r="AA56">
            <v>-1.41</v>
          </cell>
          <cell r="AB56">
            <v>-1.41</v>
          </cell>
          <cell r="AC56">
            <v>-1.41</v>
          </cell>
          <cell r="AD56">
            <v>-1.41</v>
          </cell>
        </row>
        <row r="57">
          <cell r="D57">
            <v>56</v>
          </cell>
          <cell r="E57">
            <v>0</v>
          </cell>
          <cell r="F57">
            <v>0</v>
          </cell>
          <cell r="G57">
            <v>0</v>
          </cell>
          <cell r="H57">
            <v>0</v>
          </cell>
          <cell r="I57">
            <v>0</v>
          </cell>
          <cell r="J57">
            <v>0</v>
          </cell>
          <cell r="K57">
            <v>0</v>
          </cell>
          <cell r="L57">
            <v>0</v>
          </cell>
          <cell r="M57">
            <v>0</v>
          </cell>
          <cell r="N57">
            <v>0</v>
          </cell>
          <cell r="O57">
            <v>0</v>
          </cell>
          <cell r="P57">
            <v>0</v>
          </cell>
          <cell r="Q57">
            <v>0</v>
          </cell>
          <cell r="R57">
            <v>56</v>
          </cell>
          <cell r="S57">
            <v>0</v>
          </cell>
          <cell r="T57">
            <v>0</v>
          </cell>
          <cell r="U57">
            <v>0</v>
          </cell>
          <cell r="V57">
            <v>0</v>
          </cell>
          <cell r="W57">
            <v>0</v>
          </cell>
          <cell r="X57">
            <v>0</v>
          </cell>
          <cell r="Y57">
            <v>0</v>
          </cell>
          <cell r="Z57">
            <v>0</v>
          </cell>
          <cell r="AA57">
            <v>0</v>
          </cell>
          <cell r="AB57">
            <v>0</v>
          </cell>
          <cell r="AC57">
            <v>0</v>
          </cell>
          <cell r="AD57">
            <v>0</v>
          </cell>
        </row>
        <row r="58">
          <cell r="D58">
            <v>57</v>
          </cell>
          <cell r="E58">
            <v>24.09</v>
          </cell>
          <cell r="F58">
            <v>3.5</v>
          </cell>
          <cell r="G58">
            <v>4.04</v>
          </cell>
          <cell r="H58">
            <v>9.93</v>
          </cell>
          <cell r="I58">
            <v>3.31</v>
          </cell>
          <cell r="J58">
            <v>3.31</v>
          </cell>
          <cell r="K58">
            <v>0</v>
          </cell>
          <cell r="L58">
            <v>0</v>
          </cell>
          <cell r="M58">
            <v>0</v>
          </cell>
          <cell r="N58">
            <v>0</v>
          </cell>
          <cell r="O58">
            <v>0</v>
          </cell>
          <cell r="P58">
            <v>0</v>
          </cell>
          <cell r="Q58">
            <v>0</v>
          </cell>
          <cell r="R58">
            <v>57</v>
          </cell>
          <cell r="S58">
            <v>3.5</v>
          </cell>
          <cell r="T58">
            <v>7.54</v>
          </cell>
          <cell r="U58">
            <v>17.47</v>
          </cell>
          <cell r="V58">
            <v>20.779999999999998</v>
          </cell>
          <cell r="W58">
            <v>24.089999999999996</v>
          </cell>
          <cell r="X58">
            <v>24.089999999999996</v>
          </cell>
          <cell r="Y58">
            <v>24.089999999999996</v>
          </cell>
          <cell r="Z58">
            <v>24.089999999999996</v>
          </cell>
          <cell r="AA58">
            <v>24.089999999999996</v>
          </cell>
          <cell r="AB58">
            <v>24.089999999999996</v>
          </cell>
          <cell r="AC58">
            <v>24.089999999999996</v>
          </cell>
          <cell r="AD58">
            <v>24.089999999999996</v>
          </cell>
        </row>
        <row r="59">
          <cell r="D59">
            <v>58</v>
          </cell>
          <cell r="E59">
            <v>-7.71</v>
          </cell>
          <cell r="F59">
            <v>-1.1000000000000001</v>
          </cell>
          <cell r="G59">
            <v>-0.87</v>
          </cell>
          <cell r="H59">
            <v>-1.66</v>
          </cell>
          <cell r="I59">
            <v>-2.4300000000000002</v>
          </cell>
          <cell r="J59">
            <v>-1.75</v>
          </cell>
          <cell r="K59">
            <v>0.1</v>
          </cell>
          <cell r="L59">
            <v>0</v>
          </cell>
          <cell r="M59">
            <v>0</v>
          </cell>
          <cell r="N59">
            <v>0</v>
          </cell>
          <cell r="O59">
            <v>0</v>
          </cell>
          <cell r="P59">
            <v>0</v>
          </cell>
          <cell r="Q59">
            <v>0</v>
          </cell>
          <cell r="R59">
            <v>58</v>
          </cell>
          <cell r="S59">
            <v>-1.1000000000000001</v>
          </cell>
          <cell r="T59">
            <v>-1.9700000000000002</v>
          </cell>
          <cell r="U59">
            <v>-3.63</v>
          </cell>
          <cell r="V59">
            <v>-6.0600000000000005</v>
          </cell>
          <cell r="W59">
            <v>-7.8100000000000005</v>
          </cell>
          <cell r="X59">
            <v>-7.7100000000000009</v>
          </cell>
          <cell r="Y59">
            <v>-7.7100000000000009</v>
          </cell>
          <cell r="Z59">
            <v>-7.7100000000000009</v>
          </cell>
          <cell r="AA59">
            <v>-7.7100000000000009</v>
          </cell>
          <cell r="AB59">
            <v>-7.7100000000000009</v>
          </cell>
          <cell r="AC59">
            <v>-7.7100000000000009</v>
          </cell>
          <cell r="AD59">
            <v>-7.7100000000000009</v>
          </cell>
        </row>
        <row r="60">
          <cell r="D60">
            <v>59</v>
          </cell>
          <cell r="E60">
            <v>-7.71</v>
          </cell>
          <cell r="F60">
            <v>-1.1000000000000001</v>
          </cell>
          <cell r="G60">
            <v>-0.87</v>
          </cell>
          <cell r="H60">
            <v>-1.66</v>
          </cell>
          <cell r="I60">
            <v>-2.4300000000000002</v>
          </cell>
          <cell r="J60">
            <v>-1.75</v>
          </cell>
          <cell r="K60">
            <v>0.1</v>
          </cell>
          <cell r="L60">
            <v>0</v>
          </cell>
          <cell r="M60">
            <v>0</v>
          </cell>
          <cell r="N60">
            <v>0</v>
          </cell>
          <cell r="O60">
            <v>0</v>
          </cell>
          <cell r="P60">
            <v>0</v>
          </cell>
          <cell r="Q60">
            <v>0</v>
          </cell>
          <cell r="R60">
            <v>59</v>
          </cell>
          <cell r="S60">
            <v>-1.1000000000000001</v>
          </cell>
          <cell r="T60">
            <v>-1.9700000000000002</v>
          </cell>
          <cell r="U60">
            <v>-3.63</v>
          </cell>
          <cell r="V60">
            <v>-6.0600000000000005</v>
          </cell>
          <cell r="W60">
            <v>-7.8100000000000005</v>
          </cell>
          <cell r="X60">
            <v>-7.7100000000000009</v>
          </cell>
          <cell r="Y60">
            <v>-7.7100000000000009</v>
          </cell>
          <cell r="Z60">
            <v>-7.7100000000000009</v>
          </cell>
          <cell r="AA60">
            <v>-7.7100000000000009</v>
          </cell>
          <cell r="AB60">
            <v>-7.7100000000000009</v>
          </cell>
          <cell r="AC60">
            <v>-7.7100000000000009</v>
          </cell>
          <cell r="AD60">
            <v>-7.7100000000000009</v>
          </cell>
        </row>
        <row r="61">
          <cell r="D61">
            <v>60</v>
          </cell>
          <cell r="R61">
            <v>60</v>
          </cell>
          <cell r="S61">
            <v>0</v>
          </cell>
          <cell r="T61">
            <v>0</v>
          </cell>
          <cell r="U61">
            <v>0</v>
          </cell>
          <cell r="V61">
            <v>0</v>
          </cell>
          <cell r="W61">
            <v>0</v>
          </cell>
          <cell r="X61">
            <v>0</v>
          </cell>
          <cell r="Y61">
            <v>0</v>
          </cell>
          <cell r="Z61">
            <v>0</v>
          </cell>
          <cell r="AA61">
            <v>0</v>
          </cell>
          <cell r="AB61">
            <v>0</v>
          </cell>
          <cell r="AC61">
            <v>0</v>
          </cell>
          <cell r="AD61">
            <v>0</v>
          </cell>
        </row>
        <row r="62">
          <cell r="D62">
            <v>61</v>
          </cell>
          <cell r="E62">
            <v>300.32</v>
          </cell>
          <cell r="F62">
            <v>23.16</v>
          </cell>
          <cell r="G62">
            <v>34.17</v>
          </cell>
          <cell r="H62">
            <v>25.43</v>
          </cell>
          <cell r="I62">
            <v>17.52</v>
          </cell>
          <cell r="J62">
            <v>20.16</v>
          </cell>
          <cell r="K62">
            <v>21.33</v>
          </cell>
          <cell r="L62">
            <v>25.82</v>
          </cell>
          <cell r="M62">
            <v>25.37</v>
          </cell>
          <cell r="N62">
            <v>26.72</v>
          </cell>
          <cell r="O62">
            <v>25.9</v>
          </cell>
          <cell r="P62">
            <v>27.61</v>
          </cell>
          <cell r="Q62">
            <v>27.13</v>
          </cell>
          <cell r="R62">
            <v>61</v>
          </cell>
          <cell r="S62">
            <v>23.16</v>
          </cell>
          <cell r="T62">
            <v>57.33</v>
          </cell>
          <cell r="U62">
            <v>82.759999999999991</v>
          </cell>
          <cell r="V62">
            <v>100.27999999999999</v>
          </cell>
          <cell r="W62">
            <v>120.43999999999998</v>
          </cell>
          <cell r="X62">
            <v>141.76999999999998</v>
          </cell>
          <cell r="Y62">
            <v>167.58999999999997</v>
          </cell>
          <cell r="Z62">
            <v>192.95999999999998</v>
          </cell>
          <cell r="AA62">
            <v>219.67999999999998</v>
          </cell>
          <cell r="AB62">
            <v>245.57999999999998</v>
          </cell>
          <cell r="AC62">
            <v>273.19</v>
          </cell>
          <cell r="AD62">
            <v>300.32</v>
          </cell>
        </row>
        <row r="63">
          <cell r="D63">
            <v>62</v>
          </cell>
          <cell r="R63">
            <v>62</v>
          </cell>
          <cell r="S63">
            <v>0</v>
          </cell>
          <cell r="T63">
            <v>0</v>
          </cell>
          <cell r="U63">
            <v>0</v>
          </cell>
          <cell r="V63">
            <v>0</v>
          </cell>
          <cell r="W63">
            <v>0</v>
          </cell>
          <cell r="X63">
            <v>0</v>
          </cell>
          <cell r="Y63">
            <v>0</v>
          </cell>
          <cell r="Z63">
            <v>0</v>
          </cell>
          <cell r="AA63">
            <v>0</v>
          </cell>
          <cell r="AB63">
            <v>0</v>
          </cell>
          <cell r="AC63">
            <v>0</v>
          </cell>
          <cell r="AD63">
            <v>0</v>
          </cell>
        </row>
        <row r="64">
          <cell r="D64">
            <v>63</v>
          </cell>
          <cell r="R64">
            <v>63</v>
          </cell>
          <cell r="S64">
            <v>0</v>
          </cell>
          <cell r="T64">
            <v>0</v>
          </cell>
          <cell r="U64">
            <v>0</v>
          </cell>
          <cell r="V64">
            <v>0</v>
          </cell>
          <cell r="W64">
            <v>0</v>
          </cell>
          <cell r="X64">
            <v>0</v>
          </cell>
          <cell r="Y64">
            <v>0</v>
          </cell>
          <cell r="Z64">
            <v>0</v>
          </cell>
          <cell r="AA64">
            <v>0</v>
          </cell>
          <cell r="AB64">
            <v>0</v>
          </cell>
          <cell r="AC64">
            <v>0</v>
          </cell>
          <cell r="AD64">
            <v>0</v>
          </cell>
        </row>
        <row r="65">
          <cell r="D65">
            <v>64</v>
          </cell>
          <cell r="E65">
            <v>-158.46</v>
          </cell>
          <cell r="F65">
            <v>-76</v>
          </cell>
          <cell r="G65">
            <v>-11.86</v>
          </cell>
          <cell r="H65">
            <v>-31.38</v>
          </cell>
          <cell r="I65">
            <v>-46.76</v>
          </cell>
          <cell r="J65">
            <v>-85.9</v>
          </cell>
          <cell r="K65">
            <v>-0.96</v>
          </cell>
          <cell r="L65">
            <v>132.38</v>
          </cell>
          <cell r="M65">
            <v>-40.36</v>
          </cell>
          <cell r="N65">
            <v>-71.64</v>
          </cell>
          <cell r="O65">
            <v>87.58</v>
          </cell>
          <cell r="P65">
            <v>8.17</v>
          </cell>
          <cell r="Q65">
            <v>-21.74</v>
          </cell>
          <cell r="R65">
            <v>64</v>
          </cell>
          <cell r="S65">
            <v>-76</v>
          </cell>
          <cell r="T65">
            <v>-87.86</v>
          </cell>
          <cell r="U65">
            <v>-119.24</v>
          </cell>
          <cell r="V65">
            <v>-166</v>
          </cell>
          <cell r="W65">
            <v>-251.9</v>
          </cell>
          <cell r="X65">
            <v>-252.86</v>
          </cell>
          <cell r="Y65">
            <v>-120.48000000000002</v>
          </cell>
          <cell r="Z65">
            <v>-160.84000000000003</v>
          </cell>
          <cell r="AA65">
            <v>-232.48000000000002</v>
          </cell>
          <cell r="AB65">
            <v>-144.90000000000003</v>
          </cell>
          <cell r="AC65">
            <v>-136.73000000000005</v>
          </cell>
          <cell r="AD65">
            <v>-158.47000000000006</v>
          </cell>
        </row>
        <row r="66">
          <cell r="D66">
            <v>65</v>
          </cell>
          <cell r="E66">
            <v>0</v>
          </cell>
          <cell r="F66">
            <v>0</v>
          </cell>
          <cell r="G66">
            <v>0</v>
          </cell>
          <cell r="H66">
            <v>0</v>
          </cell>
          <cell r="I66">
            <v>0</v>
          </cell>
          <cell r="J66">
            <v>0</v>
          </cell>
          <cell r="K66">
            <v>0</v>
          </cell>
          <cell r="L66">
            <v>0</v>
          </cell>
          <cell r="M66">
            <v>0</v>
          </cell>
          <cell r="N66">
            <v>0</v>
          </cell>
          <cell r="O66">
            <v>0</v>
          </cell>
          <cell r="P66">
            <v>0</v>
          </cell>
          <cell r="Q66">
            <v>0</v>
          </cell>
          <cell r="R66">
            <v>65</v>
          </cell>
          <cell r="S66">
            <v>0</v>
          </cell>
          <cell r="T66">
            <v>0</v>
          </cell>
          <cell r="U66">
            <v>0</v>
          </cell>
          <cell r="V66">
            <v>0</v>
          </cell>
          <cell r="W66">
            <v>0</v>
          </cell>
          <cell r="X66">
            <v>0</v>
          </cell>
          <cell r="Y66">
            <v>0</v>
          </cell>
          <cell r="Z66">
            <v>0</v>
          </cell>
          <cell r="AA66">
            <v>0</v>
          </cell>
          <cell r="AB66">
            <v>0</v>
          </cell>
          <cell r="AC66">
            <v>0</v>
          </cell>
          <cell r="AD66">
            <v>0</v>
          </cell>
        </row>
        <row r="67">
          <cell r="D67">
            <v>66</v>
          </cell>
          <cell r="E67">
            <v>270.75</v>
          </cell>
          <cell r="F67">
            <v>-76</v>
          </cell>
          <cell r="G67">
            <v>-10</v>
          </cell>
          <cell r="H67">
            <v>144</v>
          </cell>
          <cell r="I67">
            <v>-4</v>
          </cell>
          <cell r="J67">
            <v>-67</v>
          </cell>
          <cell r="K67">
            <v>0</v>
          </cell>
          <cell r="L67">
            <v>138.62</v>
          </cell>
          <cell r="M67">
            <v>-20.86</v>
          </cell>
          <cell r="N67">
            <v>89.09</v>
          </cell>
          <cell r="O67">
            <v>88.54</v>
          </cell>
          <cell r="P67">
            <v>9.1300000000000008</v>
          </cell>
          <cell r="Q67">
            <v>-20.78</v>
          </cell>
          <cell r="R67">
            <v>66</v>
          </cell>
          <cell r="S67">
            <v>-76</v>
          </cell>
          <cell r="T67">
            <v>-86</v>
          </cell>
          <cell r="U67">
            <v>58</v>
          </cell>
          <cell r="V67">
            <v>54</v>
          </cell>
          <cell r="W67">
            <v>-13</v>
          </cell>
          <cell r="X67">
            <v>-13</v>
          </cell>
          <cell r="Y67">
            <v>125.62</v>
          </cell>
          <cell r="Z67">
            <v>104.76</v>
          </cell>
          <cell r="AA67">
            <v>193.85000000000002</v>
          </cell>
          <cell r="AB67">
            <v>282.39000000000004</v>
          </cell>
          <cell r="AC67">
            <v>291.52000000000004</v>
          </cell>
          <cell r="AD67">
            <v>270.74</v>
          </cell>
        </row>
        <row r="68">
          <cell r="D68">
            <v>67</v>
          </cell>
          <cell r="E68">
            <v>-408.81</v>
          </cell>
          <cell r="F68">
            <v>0</v>
          </cell>
          <cell r="G68">
            <v>0</v>
          </cell>
          <cell r="H68">
            <v>-195.4</v>
          </cell>
          <cell r="I68">
            <v>-41.64</v>
          </cell>
          <cell r="J68">
            <v>0</v>
          </cell>
          <cell r="K68">
            <v>-0.96</v>
          </cell>
          <cell r="L68">
            <v>-6.24</v>
          </cell>
          <cell r="M68">
            <v>-0.96</v>
          </cell>
          <cell r="N68">
            <v>-160.72999999999999</v>
          </cell>
          <cell r="O68">
            <v>-0.96</v>
          </cell>
          <cell r="P68">
            <v>-0.96</v>
          </cell>
          <cell r="Q68">
            <v>-0.96</v>
          </cell>
          <cell r="R68">
            <v>67</v>
          </cell>
          <cell r="S68">
            <v>0</v>
          </cell>
          <cell r="T68">
            <v>0</v>
          </cell>
          <cell r="U68">
            <v>-195.4</v>
          </cell>
          <cell r="V68">
            <v>-237.04000000000002</v>
          </cell>
          <cell r="W68">
            <v>-237.04000000000002</v>
          </cell>
          <cell r="X68">
            <v>-238.00000000000003</v>
          </cell>
          <cell r="Y68">
            <v>-244.24000000000004</v>
          </cell>
          <cell r="Z68">
            <v>-245.20000000000005</v>
          </cell>
          <cell r="AA68">
            <v>-405.93000000000006</v>
          </cell>
          <cell r="AB68">
            <v>-406.89000000000004</v>
          </cell>
          <cell r="AC68">
            <v>-407.85</v>
          </cell>
          <cell r="AD68">
            <v>-408.81</v>
          </cell>
        </row>
        <row r="69">
          <cell r="D69">
            <v>68</v>
          </cell>
          <cell r="E69">
            <v>0</v>
          </cell>
          <cell r="F69">
            <v>0</v>
          </cell>
          <cell r="G69">
            <v>0</v>
          </cell>
          <cell r="H69">
            <v>20.02</v>
          </cell>
          <cell r="I69">
            <v>-1.1200000000000001</v>
          </cell>
          <cell r="J69">
            <v>-18.899999999999999</v>
          </cell>
          <cell r="K69">
            <v>0</v>
          </cell>
          <cell r="L69">
            <v>0</v>
          </cell>
          <cell r="M69">
            <v>0</v>
          </cell>
          <cell r="N69">
            <v>0</v>
          </cell>
          <cell r="O69">
            <v>0</v>
          </cell>
          <cell r="P69">
            <v>0</v>
          </cell>
          <cell r="Q69">
            <v>0</v>
          </cell>
          <cell r="R69">
            <v>68</v>
          </cell>
          <cell r="S69">
            <v>0</v>
          </cell>
          <cell r="T69">
            <v>0</v>
          </cell>
          <cell r="U69">
            <v>20.02</v>
          </cell>
          <cell r="V69">
            <v>18.899999999999999</v>
          </cell>
          <cell r="W69">
            <v>0</v>
          </cell>
          <cell r="X69">
            <v>0</v>
          </cell>
          <cell r="Y69">
            <v>0</v>
          </cell>
          <cell r="Z69">
            <v>0</v>
          </cell>
          <cell r="AA69">
            <v>0</v>
          </cell>
          <cell r="AB69">
            <v>0</v>
          </cell>
          <cell r="AC69">
            <v>0</v>
          </cell>
          <cell r="AD69">
            <v>0</v>
          </cell>
        </row>
        <row r="70">
          <cell r="D70">
            <v>69</v>
          </cell>
          <cell r="E70">
            <v>0</v>
          </cell>
          <cell r="F70">
            <v>0</v>
          </cell>
          <cell r="G70">
            <v>0</v>
          </cell>
          <cell r="H70">
            <v>0</v>
          </cell>
          <cell r="I70">
            <v>0</v>
          </cell>
          <cell r="J70">
            <v>0</v>
          </cell>
          <cell r="K70">
            <v>0</v>
          </cell>
          <cell r="L70">
            <v>0</v>
          </cell>
          <cell r="M70">
            <v>0</v>
          </cell>
          <cell r="N70">
            <v>0</v>
          </cell>
          <cell r="O70">
            <v>0</v>
          </cell>
          <cell r="P70">
            <v>0</v>
          </cell>
          <cell r="Q70">
            <v>0</v>
          </cell>
          <cell r="R70">
            <v>69</v>
          </cell>
          <cell r="S70">
            <v>0</v>
          </cell>
          <cell r="T70">
            <v>0</v>
          </cell>
          <cell r="U70">
            <v>0</v>
          </cell>
          <cell r="V70">
            <v>0</v>
          </cell>
          <cell r="W70">
            <v>0</v>
          </cell>
          <cell r="X70">
            <v>0</v>
          </cell>
          <cell r="Y70">
            <v>0</v>
          </cell>
          <cell r="Z70">
            <v>0</v>
          </cell>
          <cell r="AA70">
            <v>0</v>
          </cell>
          <cell r="AB70">
            <v>0</v>
          </cell>
          <cell r="AC70">
            <v>0</v>
          </cell>
          <cell r="AD70">
            <v>0</v>
          </cell>
        </row>
        <row r="71">
          <cell r="D71">
            <v>70</v>
          </cell>
          <cell r="E71">
            <v>0</v>
          </cell>
          <cell r="F71">
            <v>0</v>
          </cell>
          <cell r="G71">
            <v>0</v>
          </cell>
          <cell r="H71">
            <v>0</v>
          </cell>
          <cell r="I71">
            <v>0</v>
          </cell>
          <cell r="J71">
            <v>0</v>
          </cell>
          <cell r="K71">
            <v>0</v>
          </cell>
          <cell r="L71">
            <v>0</v>
          </cell>
          <cell r="M71">
            <v>0</v>
          </cell>
          <cell r="N71">
            <v>0</v>
          </cell>
          <cell r="O71">
            <v>0</v>
          </cell>
          <cell r="P71">
            <v>0</v>
          </cell>
          <cell r="Q71">
            <v>0</v>
          </cell>
          <cell r="R71">
            <v>70</v>
          </cell>
          <cell r="S71">
            <v>0</v>
          </cell>
          <cell r="T71">
            <v>0</v>
          </cell>
          <cell r="U71">
            <v>0</v>
          </cell>
          <cell r="V71">
            <v>0</v>
          </cell>
          <cell r="W71">
            <v>0</v>
          </cell>
          <cell r="X71">
            <v>0</v>
          </cell>
          <cell r="Y71">
            <v>0</v>
          </cell>
          <cell r="Z71">
            <v>0</v>
          </cell>
          <cell r="AA71">
            <v>0</v>
          </cell>
          <cell r="AB71">
            <v>0</v>
          </cell>
          <cell r="AC71">
            <v>0</v>
          </cell>
          <cell r="AD71">
            <v>0</v>
          </cell>
        </row>
        <row r="72">
          <cell r="D72">
            <v>71</v>
          </cell>
          <cell r="E72">
            <v>-18.54</v>
          </cell>
          <cell r="F72">
            <v>0</v>
          </cell>
          <cell r="G72">
            <v>0</v>
          </cell>
          <cell r="H72">
            <v>0</v>
          </cell>
          <cell r="I72">
            <v>0</v>
          </cell>
          <cell r="J72">
            <v>0</v>
          </cell>
          <cell r="K72">
            <v>0</v>
          </cell>
          <cell r="L72">
            <v>0</v>
          </cell>
          <cell r="M72">
            <v>-18.54</v>
          </cell>
          <cell r="N72">
            <v>0</v>
          </cell>
          <cell r="O72">
            <v>0</v>
          </cell>
          <cell r="P72">
            <v>0</v>
          </cell>
          <cell r="Q72">
            <v>0</v>
          </cell>
          <cell r="R72">
            <v>71</v>
          </cell>
          <cell r="S72">
            <v>0</v>
          </cell>
          <cell r="T72">
            <v>0</v>
          </cell>
          <cell r="U72">
            <v>0</v>
          </cell>
          <cell r="V72">
            <v>0</v>
          </cell>
          <cell r="W72">
            <v>0</v>
          </cell>
          <cell r="X72">
            <v>0</v>
          </cell>
          <cell r="Y72">
            <v>0</v>
          </cell>
          <cell r="Z72">
            <v>-18.54</v>
          </cell>
          <cell r="AA72">
            <v>-18.54</v>
          </cell>
          <cell r="AB72">
            <v>-18.54</v>
          </cell>
          <cell r="AC72">
            <v>-18.54</v>
          </cell>
          <cell r="AD72">
            <v>-18.54</v>
          </cell>
        </row>
        <row r="73">
          <cell r="D73">
            <v>72</v>
          </cell>
          <cell r="E73">
            <v>0</v>
          </cell>
          <cell r="F73">
            <v>0</v>
          </cell>
          <cell r="G73">
            <v>0</v>
          </cell>
          <cell r="H73">
            <v>0</v>
          </cell>
          <cell r="I73">
            <v>0</v>
          </cell>
          <cell r="J73">
            <v>0</v>
          </cell>
          <cell r="K73">
            <v>0</v>
          </cell>
          <cell r="L73">
            <v>0</v>
          </cell>
          <cell r="M73">
            <v>0</v>
          </cell>
          <cell r="N73">
            <v>0</v>
          </cell>
          <cell r="O73">
            <v>0</v>
          </cell>
          <cell r="P73">
            <v>0</v>
          </cell>
          <cell r="Q73">
            <v>0</v>
          </cell>
          <cell r="R73">
            <v>72</v>
          </cell>
          <cell r="S73">
            <v>0</v>
          </cell>
          <cell r="T73">
            <v>0</v>
          </cell>
          <cell r="U73">
            <v>0</v>
          </cell>
          <cell r="V73">
            <v>0</v>
          </cell>
          <cell r="W73">
            <v>0</v>
          </cell>
          <cell r="X73">
            <v>0</v>
          </cell>
          <cell r="Y73">
            <v>0</v>
          </cell>
          <cell r="Z73">
            <v>0</v>
          </cell>
          <cell r="AA73">
            <v>0</v>
          </cell>
          <cell r="AB73">
            <v>0</v>
          </cell>
          <cell r="AC73">
            <v>0</v>
          </cell>
          <cell r="AD73">
            <v>0</v>
          </cell>
        </row>
        <row r="74">
          <cell r="D74">
            <v>73</v>
          </cell>
          <cell r="E74">
            <v>-0.93</v>
          </cell>
          <cell r="F74">
            <v>0</v>
          </cell>
          <cell r="G74">
            <v>-0.93</v>
          </cell>
          <cell r="H74">
            <v>0</v>
          </cell>
          <cell r="I74">
            <v>0</v>
          </cell>
          <cell r="J74">
            <v>0</v>
          </cell>
          <cell r="K74">
            <v>0</v>
          </cell>
          <cell r="L74">
            <v>0</v>
          </cell>
          <cell r="M74">
            <v>0</v>
          </cell>
          <cell r="N74">
            <v>0</v>
          </cell>
          <cell r="O74">
            <v>0</v>
          </cell>
          <cell r="P74">
            <v>0</v>
          </cell>
          <cell r="Q74">
            <v>0</v>
          </cell>
          <cell r="R74">
            <v>73</v>
          </cell>
          <cell r="S74">
            <v>0</v>
          </cell>
          <cell r="T74">
            <v>-0.93</v>
          </cell>
          <cell r="U74">
            <v>-0.93</v>
          </cell>
          <cell r="V74">
            <v>-0.93</v>
          </cell>
          <cell r="W74">
            <v>-0.93</v>
          </cell>
          <cell r="X74">
            <v>-0.93</v>
          </cell>
          <cell r="Y74">
            <v>-0.93</v>
          </cell>
          <cell r="Z74">
            <v>-0.93</v>
          </cell>
          <cell r="AA74">
            <v>-0.93</v>
          </cell>
          <cell r="AB74">
            <v>-0.93</v>
          </cell>
          <cell r="AC74">
            <v>-0.93</v>
          </cell>
          <cell r="AD74">
            <v>-0.93</v>
          </cell>
        </row>
        <row r="75">
          <cell r="D75">
            <v>74</v>
          </cell>
          <cell r="E75">
            <v>0</v>
          </cell>
          <cell r="F75">
            <v>0</v>
          </cell>
          <cell r="G75">
            <v>0</v>
          </cell>
          <cell r="H75">
            <v>0</v>
          </cell>
          <cell r="I75">
            <v>0</v>
          </cell>
          <cell r="J75">
            <v>0</v>
          </cell>
          <cell r="K75">
            <v>0</v>
          </cell>
          <cell r="L75">
            <v>0</v>
          </cell>
          <cell r="M75">
            <v>0</v>
          </cell>
          <cell r="N75">
            <v>0</v>
          </cell>
          <cell r="O75">
            <v>0</v>
          </cell>
          <cell r="P75">
            <v>0</v>
          </cell>
          <cell r="Q75">
            <v>0</v>
          </cell>
          <cell r="R75">
            <v>74</v>
          </cell>
          <cell r="S75">
            <v>0</v>
          </cell>
          <cell r="T75">
            <v>0</v>
          </cell>
          <cell r="U75">
            <v>0</v>
          </cell>
          <cell r="V75">
            <v>0</v>
          </cell>
          <cell r="W75">
            <v>0</v>
          </cell>
          <cell r="X75">
            <v>0</v>
          </cell>
          <cell r="Y75">
            <v>0</v>
          </cell>
          <cell r="Z75">
            <v>0</v>
          </cell>
          <cell r="AA75">
            <v>0</v>
          </cell>
          <cell r="AB75">
            <v>0</v>
          </cell>
          <cell r="AC75">
            <v>0</v>
          </cell>
          <cell r="AD75">
            <v>0</v>
          </cell>
        </row>
        <row r="76">
          <cell r="D76">
            <v>75</v>
          </cell>
          <cell r="E76">
            <v>0</v>
          </cell>
          <cell r="F76">
            <v>0</v>
          </cell>
          <cell r="G76">
            <v>0</v>
          </cell>
          <cell r="H76">
            <v>0</v>
          </cell>
          <cell r="I76">
            <v>0</v>
          </cell>
          <cell r="J76">
            <v>0</v>
          </cell>
          <cell r="K76">
            <v>0</v>
          </cell>
          <cell r="L76">
            <v>0</v>
          </cell>
          <cell r="M76">
            <v>0</v>
          </cell>
          <cell r="N76">
            <v>0</v>
          </cell>
          <cell r="O76">
            <v>0</v>
          </cell>
          <cell r="P76">
            <v>0</v>
          </cell>
          <cell r="Q76">
            <v>0</v>
          </cell>
          <cell r="R76">
            <v>75</v>
          </cell>
          <cell r="S76">
            <v>0</v>
          </cell>
          <cell r="T76">
            <v>0</v>
          </cell>
          <cell r="U76">
            <v>0</v>
          </cell>
          <cell r="V76">
            <v>0</v>
          </cell>
          <cell r="W76">
            <v>0</v>
          </cell>
          <cell r="X76">
            <v>0</v>
          </cell>
          <cell r="Y76">
            <v>0</v>
          </cell>
          <cell r="Z76">
            <v>0</v>
          </cell>
          <cell r="AA76">
            <v>0</v>
          </cell>
          <cell r="AB76">
            <v>0</v>
          </cell>
          <cell r="AC76">
            <v>0</v>
          </cell>
          <cell r="AD76">
            <v>0</v>
          </cell>
        </row>
        <row r="77">
          <cell r="D77">
            <v>76</v>
          </cell>
          <cell r="E77">
            <v>-0.93</v>
          </cell>
          <cell r="F77">
            <v>0</v>
          </cell>
          <cell r="G77">
            <v>-0.93</v>
          </cell>
          <cell r="H77">
            <v>0</v>
          </cell>
          <cell r="I77">
            <v>0</v>
          </cell>
          <cell r="J77">
            <v>0</v>
          </cell>
          <cell r="K77">
            <v>0</v>
          </cell>
          <cell r="L77">
            <v>0</v>
          </cell>
          <cell r="M77">
            <v>0</v>
          </cell>
          <cell r="N77">
            <v>0</v>
          </cell>
          <cell r="O77">
            <v>0</v>
          </cell>
          <cell r="P77">
            <v>0</v>
          </cell>
          <cell r="Q77">
            <v>0</v>
          </cell>
          <cell r="R77">
            <v>76</v>
          </cell>
          <cell r="S77">
            <v>0</v>
          </cell>
          <cell r="T77">
            <v>-0.93</v>
          </cell>
          <cell r="U77">
            <v>-0.93</v>
          </cell>
          <cell r="V77">
            <v>-0.93</v>
          </cell>
          <cell r="W77">
            <v>-0.93</v>
          </cell>
          <cell r="X77">
            <v>-0.93</v>
          </cell>
          <cell r="Y77">
            <v>-0.93</v>
          </cell>
          <cell r="Z77">
            <v>-0.93</v>
          </cell>
          <cell r="AA77">
            <v>-0.93</v>
          </cell>
          <cell r="AB77">
            <v>-0.93</v>
          </cell>
          <cell r="AC77">
            <v>-0.93</v>
          </cell>
          <cell r="AD77">
            <v>-0.93</v>
          </cell>
        </row>
        <row r="78">
          <cell r="D78">
            <v>77</v>
          </cell>
          <cell r="E78">
            <v>-8.31</v>
          </cell>
          <cell r="F78">
            <v>-0.21</v>
          </cell>
          <cell r="G78">
            <v>-0.73</v>
          </cell>
          <cell r="H78">
            <v>2.31</v>
          </cell>
          <cell r="I78">
            <v>-0.74</v>
          </cell>
          <cell r="J78">
            <v>-0.8</v>
          </cell>
          <cell r="K78">
            <v>-1.1499999999999999</v>
          </cell>
          <cell r="L78">
            <v>-1.1499999999999999</v>
          </cell>
          <cell r="M78">
            <v>-1.1499999999999999</v>
          </cell>
          <cell r="N78">
            <v>-1.17</v>
          </cell>
          <cell r="O78">
            <v>-1.17</v>
          </cell>
          <cell r="P78">
            <v>-1.17</v>
          </cell>
          <cell r="Q78">
            <v>-1.17</v>
          </cell>
          <cell r="R78">
            <v>77</v>
          </cell>
          <cell r="S78">
            <v>-0.21</v>
          </cell>
          <cell r="T78">
            <v>-0.94</v>
          </cell>
          <cell r="U78">
            <v>1.37</v>
          </cell>
          <cell r="V78">
            <v>0.63000000000000012</v>
          </cell>
          <cell r="W78">
            <v>-0.16999999999999993</v>
          </cell>
          <cell r="X78">
            <v>-1.3199999999999998</v>
          </cell>
          <cell r="Y78">
            <v>-2.4699999999999998</v>
          </cell>
          <cell r="Z78">
            <v>-3.6199999999999997</v>
          </cell>
          <cell r="AA78">
            <v>-4.7899999999999991</v>
          </cell>
          <cell r="AB78">
            <v>-5.9599999999999991</v>
          </cell>
          <cell r="AC78">
            <v>-7.129999999999999</v>
          </cell>
          <cell r="AD78">
            <v>-8.2999999999999989</v>
          </cell>
        </row>
        <row r="79">
          <cell r="D79">
            <v>78</v>
          </cell>
          <cell r="E79">
            <v>0</v>
          </cell>
          <cell r="F79">
            <v>0</v>
          </cell>
          <cell r="G79">
            <v>0</v>
          </cell>
          <cell r="H79">
            <v>0</v>
          </cell>
          <cell r="I79">
            <v>0</v>
          </cell>
          <cell r="J79">
            <v>0</v>
          </cell>
          <cell r="K79">
            <v>0</v>
          </cell>
          <cell r="L79">
            <v>0</v>
          </cell>
          <cell r="M79">
            <v>0</v>
          </cell>
          <cell r="N79">
            <v>0</v>
          </cell>
          <cell r="O79">
            <v>0</v>
          </cell>
          <cell r="P79">
            <v>0</v>
          </cell>
          <cell r="Q79">
            <v>0</v>
          </cell>
          <cell r="R79">
            <v>78</v>
          </cell>
          <cell r="S79">
            <v>0</v>
          </cell>
          <cell r="T79">
            <v>0</v>
          </cell>
          <cell r="U79">
            <v>0</v>
          </cell>
          <cell r="V79">
            <v>0</v>
          </cell>
          <cell r="W79">
            <v>0</v>
          </cell>
          <cell r="X79">
            <v>0</v>
          </cell>
          <cell r="Y79">
            <v>0</v>
          </cell>
          <cell r="Z79">
            <v>0</v>
          </cell>
          <cell r="AA79">
            <v>0</v>
          </cell>
          <cell r="AB79">
            <v>0</v>
          </cell>
          <cell r="AC79">
            <v>0</v>
          </cell>
          <cell r="AD79">
            <v>0</v>
          </cell>
        </row>
        <row r="80">
          <cell r="D80">
            <v>79</v>
          </cell>
          <cell r="E80">
            <v>-8.31</v>
          </cell>
          <cell r="F80">
            <v>-0.21</v>
          </cell>
          <cell r="G80">
            <v>-0.73</v>
          </cell>
          <cell r="H80">
            <v>2.31</v>
          </cell>
          <cell r="I80">
            <v>-0.74</v>
          </cell>
          <cell r="J80">
            <v>-0.8</v>
          </cell>
          <cell r="K80">
            <v>-1.1499999999999999</v>
          </cell>
          <cell r="L80">
            <v>-1.1499999999999999</v>
          </cell>
          <cell r="M80">
            <v>-1.1499999999999999</v>
          </cell>
          <cell r="N80">
            <v>-1.17</v>
          </cell>
          <cell r="O80">
            <v>-1.17</v>
          </cell>
          <cell r="P80">
            <v>-1.17</v>
          </cell>
          <cell r="Q80">
            <v>-1.17</v>
          </cell>
          <cell r="R80">
            <v>79</v>
          </cell>
          <cell r="S80">
            <v>-0.21</v>
          </cell>
          <cell r="T80">
            <v>-0.94</v>
          </cell>
          <cell r="U80">
            <v>1.37</v>
          </cell>
          <cell r="V80">
            <v>0.63000000000000012</v>
          </cell>
          <cell r="W80">
            <v>-0.16999999999999993</v>
          </cell>
          <cell r="X80">
            <v>-1.3199999999999998</v>
          </cell>
          <cell r="Y80">
            <v>-2.4699999999999998</v>
          </cell>
          <cell r="Z80">
            <v>-3.6199999999999997</v>
          </cell>
          <cell r="AA80">
            <v>-4.7899999999999991</v>
          </cell>
          <cell r="AB80">
            <v>-5.9599999999999991</v>
          </cell>
          <cell r="AC80">
            <v>-7.129999999999999</v>
          </cell>
          <cell r="AD80">
            <v>-8.2999999999999989</v>
          </cell>
        </row>
        <row r="81">
          <cell r="D81">
            <v>80</v>
          </cell>
          <cell r="E81">
            <v>-346.1</v>
          </cell>
          <cell r="F81">
            <v>-0.71</v>
          </cell>
          <cell r="G81">
            <v>-0.71</v>
          </cell>
          <cell r="H81">
            <v>-85.71</v>
          </cell>
          <cell r="I81">
            <v>-0.71</v>
          </cell>
          <cell r="J81">
            <v>-0.71</v>
          </cell>
          <cell r="K81">
            <v>-85.71</v>
          </cell>
          <cell r="L81">
            <v>-0.71</v>
          </cell>
          <cell r="M81">
            <v>-0.62</v>
          </cell>
          <cell r="N81">
            <v>-85.62</v>
          </cell>
          <cell r="O81">
            <v>-0.62</v>
          </cell>
          <cell r="P81">
            <v>-0.62</v>
          </cell>
          <cell r="Q81">
            <v>-83.62</v>
          </cell>
          <cell r="R81">
            <v>80</v>
          </cell>
          <cell r="S81">
            <v>-0.71</v>
          </cell>
          <cell r="T81">
            <v>-1.42</v>
          </cell>
          <cell r="U81">
            <v>-87.13</v>
          </cell>
          <cell r="V81">
            <v>-87.839999999999989</v>
          </cell>
          <cell r="W81">
            <v>-88.549999999999983</v>
          </cell>
          <cell r="X81">
            <v>-174.26</v>
          </cell>
          <cell r="Y81">
            <v>-174.97</v>
          </cell>
          <cell r="Z81">
            <v>-175.59</v>
          </cell>
          <cell r="AA81">
            <v>-261.21000000000004</v>
          </cell>
          <cell r="AB81">
            <v>-261.83000000000004</v>
          </cell>
          <cell r="AC81">
            <v>-262.45000000000005</v>
          </cell>
          <cell r="AD81">
            <v>-346.07000000000005</v>
          </cell>
        </row>
        <row r="82">
          <cell r="D82">
            <v>81</v>
          </cell>
          <cell r="E82">
            <v>-8.1</v>
          </cell>
          <cell r="F82">
            <v>-0.71</v>
          </cell>
          <cell r="G82">
            <v>-0.71</v>
          </cell>
          <cell r="H82">
            <v>-0.71</v>
          </cell>
          <cell r="I82">
            <v>-0.71</v>
          </cell>
          <cell r="J82">
            <v>-0.71</v>
          </cell>
          <cell r="K82">
            <v>-0.71</v>
          </cell>
          <cell r="L82">
            <v>-0.71</v>
          </cell>
          <cell r="M82">
            <v>-0.62</v>
          </cell>
          <cell r="N82">
            <v>-0.62</v>
          </cell>
          <cell r="O82">
            <v>-0.62</v>
          </cell>
          <cell r="P82">
            <v>-0.62</v>
          </cell>
          <cell r="Q82">
            <v>-0.62</v>
          </cell>
          <cell r="R82">
            <v>81</v>
          </cell>
          <cell r="S82">
            <v>-0.71</v>
          </cell>
          <cell r="T82">
            <v>-1.42</v>
          </cell>
          <cell r="U82">
            <v>-2.13</v>
          </cell>
          <cell r="V82">
            <v>-2.84</v>
          </cell>
          <cell r="W82">
            <v>-3.55</v>
          </cell>
          <cell r="X82">
            <v>-4.26</v>
          </cell>
          <cell r="Y82">
            <v>-4.97</v>
          </cell>
          <cell r="Z82">
            <v>-5.59</v>
          </cell>
          <cell r="AA82">
            <v>-6.21</v>
          </cell>
          <cell r="AB82">
            <v>-6.83</v>
          </cell>
          <cell r="AC82">
            <v>-7.45</v>
          </cell>
          <cell r="AD82">
            <v>-8.07</v>
          </cell>
        </row>
        <row r="83">
          <cell r="D83">
            <v>82</v>
          </cell>
          <cell r="E83">
            <v>-338</v>
          </cell>
          <cell r="F83">
            <v>0</v>
          </cell>
          <cell r="G83">
            <v>0</v>
          </cell>
          <cell r="H83">
            <v>-85</v>
          </cell>
          <cell r="I83">
            <v>0</v>
          </cell>
          <cell r="J83">
            <v>0</v>
          </cell>
          <cell r="K83">
            <v>-85</v>
          </cell>
          <cell r="L83">
            <v>0</v>
          </cell>
          <cell r="M83">
            <v>0</v>
          </cell>
          <cell r="N83">
            <v>-85</v>
          </cell>
          <cell r="O83">
            <v>0</v>
          </cell>
          <cell r="P83">
            <v>0</v>
          </cell>
          <cell r="Q83">
            <v>-83</v>
          </cell>
          <cell r="R83">
            <v>82</v>
          </cell>
          <cell r="S83">
            <v>0</v>
          </cell>
          <cell r="T83">
            <v>0</v>
          </cell>
          <cell r="U83">
            <v>-85</v>
          </cell>
          <cell r="V83">
            <v>-85</v>
          </cell>
          <cell r="W83">
            <v>-85</v>
          </cell>
          <cell r="X83">
            <v>-170</v>
          </cell>
          <cell r="Y83">
            <v>-170</v>
          </cell>
          <cell r="Z83">
            <v>-170</v>
          </cell>
          <cell r="AA83">
            <v>-255</v>
          </cell>
          <cell r="AB83">
            <v>-255</v>
          </cell>
          <cell r="AC83">
            <v>-255</v>
          </cell>
          <cell r="AD83">
            <v>-338</v>
          </cell>
        </row>
        <row r="84">
          <cell r="D84">
            <v>83</v>
          </cell>
          <cell r="R84">
            <v>83</v>
          </cell>
          <cell r="S84">
            <v>0</v>
          </cell>
          <cell r="T84">
            <v>0</v>
          </cell>
          <cell r="U84">
            <v>0</v>
          </cell>
          <cell r="V84">
            <v>0</v>
          </cell>
          <cell r="W84">
            <v>0</v>
          </cell>
          <cell r="X84">
            <v>0</v>
          </cell>
          <cell r="Y84">
            <v>0</v>
          </cell>
          <cell r="Z84">
            <v>0</v>
          </cell>
          <cell r="AA84">
            <v>0</v>
          </cell>
          <cell r="AB84">
            <v>0</v>
          </cell>
          <cell r="AC84">
            <v>0</v>
          </cell>
          <cell r="AD84">
            <v>0</v>
          </cell>
        </row>
        <row r="85">
          <cell r="D85">
            <v>84</v>
          </cell>
          <cell r="E85">
            <v>-511.94</v>
          </cell>
          <cell r="F85">
            <v>-76.92</v>
          </cell>
          <cell r="G85">
            <v>-12.38</v>
          </cell>
          <cell r="H85">
            <v>-114.78</v>
          </cell>
          <cell r="I85">
            <v>-48.22</v>
          </cell>
          <cell r="J85">
            <v>-87.41</v>
          </cell>
          <cell r="K85">
            <v>-87.83</v>
          </cell>
          <cell r="L85">
            <v>130.52000000000001</v>
          </cell>
          <cell r="M85">
            <v>-42.13</v>
          </cell>
          <cell r="N85">
            <v>-158.43</v>
          </cell>
          <cell r="O85">
            <v>85.79</v>
          </cell>
          <cell r="P85">
            <v>6.38</v>
          </cell>
          <cell r="Q85">
            <v>-106.53</v>
          </cell>
          <cell r="R85">
            <v>84</v>
          </cell>
          <cell r="S85">
            <v>-76.92</v>
          </cell>
          <cell r="T85">
            <v>-89.3</v>
          </cell>
          <cell r="U85">
            <v>-204.07999999999998</v>
          </cell>
          <cell r="V85">
            <v>-252.29999999999998</v>
          </cell>
          <cell r="W85">
            <v>-339.71</v>
          </cell>
          <cell r="X85">
            <v>-427.53999999999996</v>
          </cell>
          <cell r="Y85">
            <v>-297.02</v>
          </cell>
          <cell r="Z85">
            <v>-339.15</v>
          </cell>
          <cell r="AA85">
            <v>-497.58</v>
          </cell>
          <cell r="AB85">
            <v>-411.78999999999996</v>
          </cell>
          <cell r="AC85">
            <v>-405.40999999999997</v>
          </cell>
          <cell r="AD85">
            <v>-511.93999999999994</v>
          </cell>
        </row>
        <row r="86">
          <cell r="D86">
            <v>85</v>
          </cell>
          <cell r="R86">
            <v>85</v>
          </cell>
          <cell r="S86">
            <v>0</v>
          </cell>
          <cell r="T86">
            <v>0</v>
          </cell>
          <cell r="U86">
            <v>0</v>
          </cell>
          <cell r="V86">
            <v>0</v>
          </cell>
          <cell r="W86">
            <v>0</v>
          </cell>
          <cell r="X86">
            <v>0</v>
          </cell>
          <cell r="Y86">
            <v>0</v>
          </cell>
          <cell r="Z86">
            <v>0</v>
          </cell>
          <cell r="AA86">
            <v>0</v>
          </cell>
          <cell r="AB86">
            <v>0</v>
          </cell>
          <cell r="AC86">
            <v>0</v>
          </cell>
          <cell r="AD86">
            <v>0</v>
          </cell>
        </row>
        <row r="87">
          <cell r="D87">
            <v>86</v>
          </cell>
          <cell r="R87">
            <v>86</v>
          </cell>
          <cell r="S87">
            <v>0</v>
          </cell>
          <cell r="T87">
            <v>0</v>
          </cell>
          <cell r="U87">
            <v>0</v>
          </cell>
          <cell r="V87">
            <v>0</v>
          </cell>
          <cell r="W87">
            <v>0</v>
          </cell>
          <cell r="X87">
            <v>0</v>
          </cell>
          <cell r="Y87">
            <v>0</v>
          </cell>
          <cell r="Z87">
            <v>0</v>
          </cell>
          <cell r="AA87">
            <v>0</v>
          </cell>
          <cell r="AB87">
            <v>0</v>
          </cell>
          <cell r="AC87">
            <v>0</v>
          </cell>
          <cell r="AD87">
            <v>0</v>
          </cell>
        </row>
        <row r="88">
          <cell r="D88">
            <v>87</v>
          </cell>
          <cell r="E88">
            <v>29.66</v>
          </cell>
          <cell r="F88">
            <v>57.55</v>
          </cell>
          <cell r="G88">
            <v>132.71</v>
          </cell>
          <cell r="H88">
            <v>-362.99</v>
          </cell>
          <cell r="I88">
            <v>82.94</v>
          </cell>
          <cell r="J88">
            <v>154.30000000000001</v>
          </cell>
          <cell r="K88">
            <v>-38.75</v>
          </cell>
          <cell r="L88">
            <v>42.47</v>
          </cell>
          <cell r="M88">
            <v>63.14</v>
          </cell>
          <cell r="N88">
            <v>-253.91</v>
          </cell>
          <cell r="O88">
            <v>42.5</v>
          </cell>
          <cell r="P88">
            <v>51.55</v>
          </cell>
          <cell r="Q88">
            <v>58.16</v>
          </cell>
          <cell r="R88">
            <v>87</v>
          </cell>
          <cell r="S88">
            <v>57.55</v>
          </cell>
          <cell r="T88">
            <v>190.26</v>
          </cell>
          <cell r="U88">
            <v>-172.73000000000002</v>
          </cell>
          <cell r="V88">
            <v>-89.79000000000002</v>
          </cell>
          <cell r="W88">
            <v>64.509999999999991</v>
          </cell>
          <cell r="X88">
            <v>25.759999999999991</v>
          </cell>
          <cell r="Y88">
            <v>68.22999999999999</v>
          </cell>
          <cell r="Z88">
            <v>131.37</v>
          </cell>
          <cell r="AA88">
            <v>-122.53999999999999</v>
          </cell>
          <cell r="AB88">
            <v>-80.039999999999992</v>
          </cell>
          <cell r="AC88">
            <v>-28.489999999999995</v>
          </cell>
          <cell r="AD88">
            <v>29.67</v>
          </cell>
        </row>
        <row r="89">
          <cell r="D89">
            <v>88</v>
          </cell>
          <cell r="E89">
            <v>373.99</v>
          </cell>
          <cell r="F89">
            <v>373.99</v>
          </cell>
          <cell r="G89">
            <v>431.54</v>
          </cell>
          <cell r="H89">
            <v>564.25</v>
          </cell>
          <cell r="I89">
            <v>201.26</v>
          </cell>
          <cell r="J89">
            <v>284.2</v>
          </cell>
          <cell r="K89">
            <v>438.5</v>
          </cell>
          <cell r="L89">
            <v>399.75</v>
          </cell>
          <cell r="M89">
            <v>442.21</v>
          </cell>
          <cell r="N89">
            <v>505.35</v>
          </cell>
          <cell r="O89">
            <v>251.44</v>
          </cell>
          <cell r="P89">
            <v>293.94</v>
          </cell>
          <cell r="Q89">
            <v>345.49</v>
          </cell>
          <cell r="R89">
            <v>88</v>
          </cell>
          <cell r="S89">
            <v>373.99</v>
          </cell>
          <cell r="T89">
            <v>805.53</v>
          </cell>
          <cell r="U89">
            <v>1369.78</v>
          </cell>
          <cell r="V89">
            <v>1571.04</v>
          </cell>
          <cell r="W89">
            <v>1855.24</v>
          </cell>
          <cell r="X89">
            <v>2293.7399999999998</v>
          </cell>
          <cell r="Y89">
            <v>2693.49</v>
          </cell>
          <cell r="Z89">
            <v>3135.7</v>
          </cell>
          <cell r="AA89">
            <v>3641.0499999999997</v>
          </cell>
          <cell r="AB89">
            <v>3892.49</v>
          </cell>
          <cell r="AC89">
            <v>4186.4299999999994</v>
          </cell>
          <cell r="AD89">
            <v>4531.9199999999992</v>
          </cell>
        </row>
        <row r="90">
          <cell r="D90">
            <v>89</v>
          </cell>
          <cell r="R90">
            <v>89</v>
          </cell>
          <cell r="S90">
            <v>0</v>
          </cell>
          <cell r="T90">
            <v>0</v>
          </cell>
          <cell r="U90">
            <v>0</v>
          </cell>
          <cell r="V90">
            <v>0</v>
          </cell>
          <cell r="W90">
            <v>0</v>
          </cell>
          <cell r="X90">
            <v>0</v>
          </cell>
          <cell r="Y90">
            <v>0</v>
          </cell>
          <cell r="Z90">
            <v>0</v>
          </cell>
          <cell r="AA90">
            <v>0</v>
          </cell>
          <cell r="AB90">
            <v>0</v>
          </cell>
          <cell r="AC90">
            <v>0</v>
          </cell>
          <cell r="AD90">
            <v>0</v>
          </cell>
        </row>
        <row r="91">
          <cell r="D91">
            <v>90</v>
          </cell>
          <cell r="E91">
            <v>403.65</v>
          </cell>
          <cell r="F91">
            <v>431.54</v>
          </cell>
          <cell r="G91">
            <v>564.25</v>
          </cell>
          <cell r="H91">
            <v>201.26</v>
          </cell>
          <cell r="I91">
            <v>284.2</v>
          </cell>
          <cell r="J91">
            <v>438.5</v>
          </cell>
          <cell r="K91">
            <v>399.75</v>
          </cell>
          <cell r="L91">
            <v>442.21</v>
          </cell>
          <cell r="M91">
            <v>505.35</v>
          </cell>
          <cell r="N91">
            <v>251.44</v>
          </cell>
          <cell r="O91">
            <v>293.94</v>
          </cell>
          <cell r="P91">
            <v>345.49</v>
          </cell>
          <cell r="Q91">
            <v>403.65</v>
          </cell>
          <cell r="R91">
            <v>90</v>
          </cell>
          <cell r="S91">
            <v>431.54</v>
          </cell>
          <cell r="T91">
            <v>995.79</v>
          </cell>
          <cell r="U91">
            <v>1197.05</v>
          </cell>
          <cell r="V91">
            <v>1481.25</v>
          </cell>
          <cell r="W91">
            <v>1919.75</v>
          </cell>
          <cell r="X91">
            <v>2319.5</v>
          </cell>
          <cell r="Y91">
            <v>2761.71</v>
          </cell>
          <cell r="Z91">
            <v>3267.06</v>
          </cell>
          <cell r="AA91">
            <v>3518.5</v>
          </cell>
          <cell r="AB91">
            <v>3812.44</v>
          </cell>
          <cell r="AC91">
            <v>4157.93</v>
          </cell>
          <cell r="AD91">
            <v>4561.58</v>
          </cell>
        </row>
      </sheetData>
      <sheetData sheetId="12" refreshError="1">
        <row r="2">
          <cell r="D2">
            <v>1</v>
          </cell>
          <cell r="E2">
            <v>2002</v>
          </cell>
          <cell r="F2">
            <v>37257</v>
          </cell>
          <cell r="G2">
            <v>37288</v>
          </cell>
          <cell r="H2">
            <v>37316</v>
          </cell>
          <cell r="I2">
            <v>37347</v>
          </cell>
          <cell r="J2">
            <v>37377</v>
          </cell>
          <cell r="K2">
            <v>37408</v>
          </cell>
          <cell r="L2">
            <v>37438</v>
          </cell>
          <cell r="M2">
            <v>37469</v>
          </cell>
          <cell r="N2">
            <v>37500</v>
          </cell>
          <cell r="O2">
            <v>37530</v>
          </cell>
          <cell r="P2">
            <v>37561</v>
          </cell>
          <cell r="Q2">
            <v>37591</v>
          </cell>
        </row>
        <row r="3">
          <cell r="D3">
            <v>2</v>
          </cell>
        </row>
        <row r="4">
          <cell r="D4">
            <v>3</v>
          </cell>
          <cell r="E4">
            <v>336.26</v>
          </cell>
          <cell r="F4">
            <v>39.53</v>
          </cell>
          <cell r="G4">
            <v>28.18</v>
          </cell>
          <cell r="H4">
            <v>23.76</v>
          </cell>
          <cell r="I4">
            <v>14.55</v>
          </cell>
          <cell r="J4">
            <v>14.97</v>
          </cell>
          <cell r="K4">
            <v>19.13</v>
          </cell>
          <cell r="L4">
            <v>44.25</v>
          </cell>
          <cell r="M4">
            <v>37.04</v>
          </cell>
          <cell r="N4">
            <v>22.52</v>
          </cell>
          <cell r="O4">
            <v>24.98</v>
          </cell>
          <cell r="P4">
            <v>24.55</v>
          </cell>
          <cell r="Q4">
            <v>42.81</v>
          </cell>
        </row>
        <row r="5">
          <cell r="D5">
            <v>4</v>
          </cell>
          <cell r="E5">
            <v>0</v>
          </cell>
          <cell r="F5">
            <v>0</v>
          </cell>
          <cell r="G5">
            <v>0</v>
          </cell>
          <cell r="H5">
            <v>0</v>
          </cell>
          <cell r="I5">
            <v>0</v>
          </cell>
          <cell r="J5">
            <v>0</v>
          </cell>
          <cell r="K5">
            <v>0</v>
          </cell>
          <cell r="L5">
            <v>0</v>
          </cell>
          <cell r="M5">
            <v>0</v>
          </cell>
          <cell r="N5">
            <v>0</v>
          </cell>
          <cell r="O5">
            <v>0</v>
          </cell>
          <cell r="P5">
            <v>0</v>
          </cell>
          <cell r="Q5">
            <v>0</v>
          </cell>
        </row>
        <row r="6">
          <cell r="D6">
            <v>5</v>
          </cell>
          <cell r="E6">
            <v>479.34</v>
          </cell>
          <cell r="F6">
            <v>40.950000000000003</v>
          </cell>
          <cell r="G6">
            <v>38.520000000000003</v>
          </cell>
          <cell r="H6">
            <v>38.21</v>
          </cell>
          <cell r="I6">
            <v>36.159999999999997</v>
          </cell>
          <cell r="J6">
            <v>36.950000000000003</v>
          </cell>
          <cell r="K6">
            <v>41.29</v>
          </cell>
          <cell r="L6">
            <v>46.19</v>
          </cell>
          <cell r="M6">
            <v>45.66</v>
          </cell>
          <cell r="N6">
            <v>41</v>
          </cell>
          <cell r="O6">
            <v>37.04</v>
          </cell>
          <cell r="P6">
            <v>37.42</v>
          </cell>
          <cell r="Q6">
            <v>39.96</v>
          </cell>
        </row>
        <row r="7">
          <cell r="D7">
            <v>6</v>
          </cell>
          <cell r="E7">
            <v>135.19999999999999</v>
          </cell>
          <cell r="F7">
            <v>11.27</v>
          </cell>
          <cell r="G7">
            <v>11.27</v>
          </cell>
          <cell r="H7">
            <v>11.27</v>
          </cell>
          <cell r="I7">
            <v>11.27</v>
          </cell>
          <cell r="J7">
            <v>11.27</v>
          </cell>
          <cell r="K7">
            <v>11.27</v>
          </cell>
          <cell r="L7">
            <v>11.27</v>
          </cell>
          <cell r="M7">
            <v>11.27</v>
          </cell>
          <cell r="N7">
            <v>11.27</v>
          </cell>
          <cell r="O7">
            <v>11.27</v>
          </cell>
          <cell r="P7">
            <v>11.27</v>
          </cell>
          <cell r="Q7">
            <v>11.27</v>
          </cell>
        </row>
        <row r="8">
          <cell r="D8">
            <v>7</v>
          </cell>
          <cell r="E8">
            <v>0</v>
          </cell>
          <cell r="F8">
            <v>0</v>
          </cell>
          <cell r="G8">
            <v>0</v>
          </cell>
          <cell r="H8">
            <v>0</v>
          </cell>
          <cell r="I8">
            <v>0</v>
          </cell>
          <cell r="J8">
            <v>0</v>
          </cell>
          <cell r="K8">
            <v>0</v>
          </cell>
          <cell r="L8">
            <v>0</v>
          </cell>
          <cell r="M8">
            <v>0</v>
          </cell>
          <cell r="N8">
            <v>0</v>
          </cell>
          <cell r="O8">
            <v>0</v>
          </cell>
          <cell r="P8">
            <v>0</v>
          </cell>
          <cell r="Q8">
            <v>0</v>
          </cell>
        </row>
        <row r="9">
          <cell r="D9">
            <v>8</v>
          </cell>
          <cell r="E9">
            <v>313.83999999999997</v>
          </cell>
          <cell r="F9">
            <v>27.16</v>
          </cell>
          <cell r="G9">
            <v>24.73</v>
          </cell>
          <cell r="H9">
            <v>24.42</v>
          </cell>
          <cell r="I9">
            <v>22.37</v>
          </cell>
          <cell r="J9">
            <v>23.16</v>
          </cell>
          <cell r="K9">
            <v>27.5</v>
          </cell>
          <cell r="L9">
            <v>32.39</v>
          </cell>
          <cell r="M9">
            <v>31.87</v>
          </cell>
          <cell r="N9">
            <v>27.2</v>
          </cell>
          <cell r="O9">
            <v>23.25</v>
          </cell>
          <cell r="P9">
            <v>23.63</v>
          </cell>
          <cell r="Q9">
            <v>26.17</v>
          </cell>
        </row>
        <row r="10">
          <cell r="D10">
            <v>9</v>
          </cell>
          <cell r="E10">
            <v>0</v>
          </cell>
          <cell r="F10">
            <v>0</v>
          </cell>
          <cell r="G10">
            <v>0</v>
          </cell>
          <cell r="H10">
            <v>0</v>
          </cell>
          <cell r="I10">
            <v>0</v>
          </cell>
          <cell r="J10">
            <v>0</v>
          </cell>
          <cell r="K10">
            <v>0</v>
          </cell>
          <cell r="L10">
            <v>0</v>
          </cell>
          <cell r="M10">
            <v>0</v>
          </cell>
          <cell r="N10">
            <v>0</v>
          </cell>
          <cell r="O10">
            <v>0</v>
          </cell>
          <cell r="P10">
            <v>0</v>
          </cell>
          <cell r="Q10">
            <v>0</v>
          </cell>
        </row>
        <row r="11">
          <cell r="D11">
            <v>10</v>
          </cell>
          <cell r="E11">
            <v>18.78</v>
          </cell>
          <cell r="F11">
            <v>1.57</v>
          </cell>
          <cell r="G11">
            <v>1.57</v>
          </cell>
          <cell r="H11">
            <v>1.57</v>
          </cell>
          <cell r="I11">
            <v>1.57</v>
          </cell>
          <cell r="J11">
            <v>1.57</v>
          </cell>
          <cell r="K11">
            <v>1.57</v>
          </cell>
          <cell r="L11">
            <v>1.57</v>
          </cell>
          <cell r="M11">
            <v>1.57</v>
          </cell>
          <cell r="N11">
            <v>1.57</v>
          </cell>
          <cell r="O11">
            <v>1.57</v>
          </cell>
          <cell r="P11">
            <v>1.57</v>
          </cell>
          <cell r="Q11">
            <v>1.57</v>
          </cell>
        </row>
        <row r="12">
          <cell r="D12">
            <v>11</v>
          </cell>
          <cell r="E12">
            <v>11.52</v>
          </cell>
          <cell r="F12">
            <v>0.96</v>
          </cell>
          <cell r="G12">
            <v>0.96</v>
          </cell>
          <cell r="H12">
            <v>0.96</v>
          </cell>
          <cell r="I12">
            <v>0.96</v>
          </cell>
          <cell r="J12">
            <v>0.96</v>
          </cell>
          <cell r="K12">
            <v>0.96</v>
          </cell>
          <cell r="L12">
            <v>0.96</v>
          </cell>
          <cell r="M12">
            <v>0.96</v>
          </cell>
          <cell r="N12">
            <v>0.96</v>
          </cell>
          <cell r="O12">
            <v>0.96</v>
          </cell>
          <cell r="P12">
            <v>0.96</v>
          </cell>
          <cell r="Q12">
            <v>0.96</v>
          </cell>
        </row>
        <row r="13">
          <cell r="D13">
            <v>12</v>
          </cell>
          <cell r="E13">
            <v>0</v>
          </cell>
          <cell r="F13">
            <v>0</v>
          </cell>
          <cell r="G13">
            <v>0</v>
          </cell>
          <cell r="H13">
            <v>0</v>
          </cell>
          <cell r="I13">
            <v>0</v>
          </cell>
          <cell r="J13">
            <v>0</v>
          </cell>
          <cell r="K13">
            <v>0</v>
          </cell>
          <cell r="L13">
            <v>0</v>
          </cell>
          <cell r="M13">
            <v>0</v>
          </cell>
          <cell r="N13">
            <v>0</v>
          </cell>
          <cell r="O13">
            <v>0</v>
          </cell>
          <cell r="P13">
            <v>0</v>
          </cell>
          <cell r="Q13">
            <v>0</v>
          </cell>
        </row>
        <row r="14">
          <cell r="D14">
            <v>13</v>
          </cell>
          <cell r="E14">
            <v>0</v>
          </cell>
          <cell r="F14">
            <v>0</v>
          </cell>
          <cell r="G14">
            <v>0</v>
          </cell>
          <cell r="H14">
            <v>0</v>
          </cell>
          <cell r="I14">
            <v>0</v>
          </cell>
          <cell r="J14">
            <v>0</v>
          </cell>
          <cell r="K14">
            <v>0</v>
          </cell>
          <cell r="L14">
            <v>0</v>
          </cell>
          <cell r="M14">
            <v>0</v>
          </cell>
          <cell r="N14">
            <v>0</v>
          </cell>
          <cell r="O14">
            <v>0</v>
          </cell>
          <cell r="P14">
            <v>0</v>
          </cell>
          <cell r="Q14">
            <v>0</v>
          </cell>
        </row>
        <row r="15">
          <cell r="D15">
            <v>14</v>
          </cell>
          <cell r="E15">
            <v>0</v>
          </cell>
          <cell r="F15">
            <v>0</v>
          </cell>
          <cell r="G15">
            <v>0</v>
          </cell>
          <cell r="H15">
            <v>0</v>
          </cell>
          <cell r="I15">
            <v>0</v>
          </cell>
          <cell r="J15">
            <v>0</v>
          </cell>
          <cell r="K15">
            <v>0</v>
          </cell>
          <cell r="L15">
            <v>0</v>
          </cell>
          <cell r="M15">
            <v>0</v>
          </cell>
          <cell r="N15">
            <v>0</v>
          </cell>
          <cell r="O15">
            <v>0</v>
          </cell>
          <cell r="P15">
            <v>0</v>
          </cell>
          <cell r="Q15">
            <v>0</v>
          </cell>
        </row>
        <row r="16">
          <cell r="D16">
            <v>15</v>
          </cell>
          <cell r="E16">
            <v>0</v>
          </cell>
          <cell r="F16">
            <v>0</v>
          </cell>
          <cell r="G16">
            <v>0</v>
          </cell>
          <cell r="H16">
            <v>0</v>
          </cell>
          <cell r="I16">
            <v>0</v>
          </cell>
          <cell r="J16">
            <v>0</v>
          </cell>
          <cell r="K16">
            <v>0</v>
          </cell>
          <cell r="L16">
            <v>0</v>
          </cell>
          <cell r="M16">
            <v>0</v>
          </cell>
          <cell r="N16">
            <v>0</v>
          </cell>
          <cell r="O16">
            <v>0</v>
          </cell>
          <cell r="P16">
            <v>0</v>
          </cell>
          <cell r="Q16">
            <v>0</v>
          </cell>
        </row>
        <row r="17">
          <cell r="D17">
            <v>16</v>
          </cell>
          <cell r="E17">
            <v>-147.55000000000001</v>
          </cell>
          <cell r="F17">
            <v>-25.55</v>
          </cell>
          <cell r="G17">
            <v>-10.54</v>
          </cell>
          <cell r="H17">
            <v>-10.42</v>
          </cell>
          <cell r="I17">
            <v>-9.58</v>
          </cell>
          <cell r="J17">
            <v>-9.9</v>
          </cell>
          <cell r="K17">
            <v>-11.68</v>
          </cell>
          <cell r="L17">
            <v>-13.69</v>
          </cell>
          <cell r="M17">
            <v>-13.47</v>
          </cell>
          <cell r="N17">
            <v>-11.56</v>
          </cell>
          <cell r="O17">
            <v>-9.94</v>
          </cell>
          <cell r="P17">
            <v>-10.09</v>
          </cell>
          <cell r="Q17">
            <v>-11.13</v>
          </cell>
        </row>
        <row r="18">
          <cell r="D18">
            <v>17</v>
          </cell>
          <cell r="E18">
            <v>0</v>
          </cell>
          <cell r="F18">
            <v>0</v>
          </cell>
          <cell r="G18">
            <v>0</v>
          </cell>
          <cell r="H18">
            <v>0</v>
          </cell>
          <cell r="I18">
            <v>0</v>
          </cell>
          <cell r="J18">
            <v>0</v>
          </cell>
          <cell r="K18">
            <v>0</v>
          </cell>
          <cell r="L18">
            <v>0</v>
          </cell>
          <cell r="M18">
            <v>0</v>
          </cell>
          <cell r="N18">
            <v>0</v>
          </cell>
          <cell r="O18">
            <v>0</v>
          </cell>
          <cell r="P18">
            <v>0</v>
          </cell>
          <cell r="Q18">
            <v>0</v>
          </cell>
        </row>
        <row r="19">
          <cell r="D19">
            <v>18</v>
          </cell>
          <cell r="E19">
            <v>0</v>
          </cell>
          <cell r="F19">
            <v>0</v>
          </cell>
          <cell r="G19">
            <v>0</v>
          </cell>
          <cell r="H19">
            <v>0</v>
          </cell>
          <cell r="I19">
            <v>0</v>
          </cell>
          <cell r="J19">
            <v>0</v>
          </cell>
          <cell r="K19">
            <v>0</v>
          </cell>
          <cell r="L19">
            <v>0</v>
          </cell>
          <cell r="M19">
            <v>0</v>
          </cell>
          <cell r="N19">
            <v>0</v>
          </cell>
          <cell r="O19">
            <v>0</v>
          </cell>
          <cell r="P19">
            <v>0</v>
          </cell>
          <cell r="Q19">
            <v>0</v>
          </cell>
        </row>
        <row r="20">
          <cell r="D20">
            <v>19</v>
          </cell>
          <cell r="E20">
            <v>-14.01</v>
          </cell>
          <cell r="F20">
            <v>-14.01</v>
          </cell>
          <cell r="G20">
            <v>0</v>
          </cell>
          <cell r="H20">
            <v>0</v>
          </cell>
          <cell r="I20">
            <v>0</v>
          </cell>
          <cell r="J20">
            <v>0</v>
          </cell>
          <cell r="K20">
            <v>0</v>
          </cell>
          <cell r="L20">
            <v>0</v>
          </cell>
          <cell r="M20">
            <v>0</v>
          </cell>
          <cell r="N20">
            <v>0</v>
          </cell>
          <cell r="O20">
            <v>0</v>
          </cell>
          <cell r="P20">
            <v>0</v>
          </cell>
          <cell r="Q20">
            <v>0</v>
          </cell>
        </row>
        <row r="21">
          <cell r="D21">
            <v>20</v>
          </cell>
          <cell r="E21">
            <v>-130.9</v>
          </cell>
          <cell r="F21">
            <v>-11.32</v>
          </cell>
          <cell r="G21">
            <v>-10.32</v>
          </cell>
          <cell r="H21">
            <v>-10.199999999999999</v>
          </cell>
          <cell r="I21">
            <v>-9.36</v>
          </cell>
          <cell r="J21">
            <v>-9.68</v>
          </cell>
          <cell r="K21">
            <v>-11.46</v>
          </cell>
          <cell r="L21">
            <v>-13.47</v>
          </cell>
          <cell r="M21">
            <v>-13.25</v>
          </cell>
          <cell r="N21">
            <v>-11.34</v>
          </cell>
          <cell r="O21">
            <v>-9.7200000000000006</v>
          </cell>
          <cell r="P21">
            <v>-9.8699999999999992</v>
          </cell>
          <cell r="Q21">
            <v>-10.91</v>
          </cell>
        </row>
        <row r="22">
          <cell r="D22">
            <v>21</v>
          </cell>
          <cell r="E22">
            <v>-2.64</v>
          </cell>
          <cell r="F22">
            <v>-0.22</v>
          </cell>
          <cell r="G22">
            <v>-0.22</v>
          </cell>
          <cell r="H22">
            <v>-0.22</v>
          </cell>
          <cell r="I22">
            <v>-0.22</v>
          </cell>
          <cell r="J22">
            <v>-0.22</v>
          </cell>
          <cell r="K22">
            <v>-0.22</v>
          </cell>
          <cell r="L22">
            <v>-0.22</v>
          </cell>
          <cell r="M22">
            <v>-0.22</v>
          </cell>
          <cell r="N22">
            <v>-0.22</v>
          </cell>
          <cell r="O22">
            <v>-0.22</v>
          </cell>
          <cell r="P22">
            <v>-0.22</v>
          </cell>
          <cell r="Q22">
            <v>-0.22</v>
          </cell>
        </row>
        <row r="23">
          <cell r="D23">
            <v>22</v>
          </cell>
          <cell r="E23">
            <v>5</v>
          </cell>
          <cell r="F23">
            <v>-16.87</v>
          </cell>
          <cell r="G23">
            <v>11.09</v>
          </cell>
          <cell r="H23">
            <v>44.17</v>
          </cell>
          <cell r="I23">
            <v>34.89</v>
          </cell>
          <cell r="J23">
            <v>17.53</v>
          </cell>
          <cell r="K23">
            <v>-41.19</v>
          </cell>
          <cell r="L23">
            <v>-33.64</v>
          </cell>
          <cell r="M23">
            <v>4.32</v>
          </cell>
          <cell r="N23">
            <v>30.81</v>
          </cell>
          <cell r="O23">
            <v>25.52</v>
          </cell>
          <cell r="P23">
            <v>-31.47</v>
          </cell>
          <cell r="Q23">
            <v>-40.19</v>
          </cell>
        </row>
        <row r="24">
          <cell r="D24">
            <v>23</v>
          </cell>
          <cell r="E24">
            <v>-8.73</v>
          </cell>
          <cell r="F24">
            <v>-8.83</v>
          </cell>
          <cell r="G24">
            <v>0.44</v>
          </cell>
          <cell r="H24">
            <v>0.13</v>
          </cell>
          <cell r="I24">
            <v>-1.41</v>
          </cell>
          <cell r="J24">
            <v>-4.26</v>
          </cell>
          <cell r="K24">
            <v>-6.61</v>
          </cell>
          <cell r="L24">
            <v>-0.8</v>
          </cell>
          <cell r="M24">
            <v>-0.15</v>
          </cell>
          <cell r="N24">
            <v>2.5499999999999998</v>
          </cell>
          <cell r="O24">
            <v>12.24</v>
          </cell>
          <cell r="P24">
            <v>-2.0099999999999998</v>
          </cell>
          <cell r="Q24">
            <v>-0.03</v>
          </cell>
        </row>
        <row r="25">
          <cell r="D25">
            <v>24</v>
          </cell>
          <cell r="E25">
            <v>94.83</v>
          </cell>
          <cell r="F25">
            <v>-11.68</v>
          </cell>
          <cell r="G25">
            <v>7</v>
          </cell>
          <cell r="H25">
            <v>3.35</v>
          </cell>
          <cell r="I25">
            <v>2.57</v>
          </cell>
          <cell r="J25">
            <v>7.48</v>
          </cell>
          <cell r="K25">
            <v>-10.23</v>
          </cell>
          <cell r="L25">
            <v>-0.06</v>
          </cell>
          <cell r="M25">
            <v>-11.91</v>
          </cell>
          <cell r="N25">
            <v>8.2200000000000006</v>
          </cell>
          <cell r="O25">
            <v>2.7</v>
          </cell>
          <cell r="P25">
            <v>-7.18</v>
          </cell>
          <cell r="Q25">
            <v>104.58</v>
          </cell>
        </row>
        <row r="26">
          <cell r="D26">
            <v>25</v>
          </cell>
          <cell r="E26">
            <v>0</v>
          </cell>
          <cell r="F26">
            <v>0</v>
          </cell>
          <cell r="G26">
            <v>0</v>
          </cell>
          <cell r="H26">
            <v>0</v>
          </cell>
          <cell r="I26">
            <v>0</v>
          </cell>
          <cell r="J26">
            <v>0</v>
          </cell>
          <cell r="K26">
            <v>0</v>
          </cell>
          <cell r="L26">
            <v>0</v>
          </cell>
          <cell r="M26">
            <v>0</v>
          </cell>
          <cell r="N26">
            <v>0</v>
          </cell>
          <cell r="O26">
            <v>0</v>
          </cell>
          <cell r="P26">
            <v>0</v>
          </cell>
          <cell r="Q26">
            <v>0</v>
          </cell>
        </row>
        <row r="27">
          <cell r="D27">
            <v>26</v>
          </cell>
          <cell r="E27">
            <v>-5.6</v>
          </cell>
          <cell r="F27">
            <v>-6.02</v>
          </cell>
          <cell r="G27">
            <v>-1.25</v>
          </cell>
          <cell r="H27">
            <v>1.32</v>
          </cell>
          <cell r="I27">
            <v>-6.09</v>
          </cell>
          <cell r="J27">
            <v>6.55</v>
          </cell>
          <cell r="K27">
            <v>-0.62</v>
          </cell>
          <cell r="L27">
            <v>11.6</v>
          </cell>
          <cell r="M27">
            <v>-11.4</v>
          </cell>
          <cell r="N27">
            <v>0.38</v>
          </cell>
          <cell r="O27">
            <v>0</v>
          </cell>
          <cell r="P27">
            <v>0.05</v>
          </cell>
          <cell r="Q27">
            <v>-0.13</v>
          </cell>
        </row>
        <row r="28">
          <cell r="D28">
            <v>27</v>
          </cell>
          <cell r="E28">
            <v>1.21</v>
          </cell>
          <cell r="F28">
            <v>-4.09</v>
          </cell>
          <cell r="G28">
            <v>9.82</v>
          </cell>
          <cell r="H28">
            <v>3.59</v>
          </cell>
          <cell r="I28">
            <v>10.220000000000001</v>
          </cell>
          <cell r="J28">
            <v>2.5</v>
          </cell>
          <cell r="K28">
            <v>-8.0500000000000007</v>
          </cell>
          <cell r="L28">
            <v>-10.1</v>
          </cell>
          <cell r="M28">
            <v>1.05</v>
          </cell>
          <cell r="N28">
            <v>9.41</v>
          </cell>
          <cell r="O28">
            <v>4.26</v>
          </cell>
          <cell r="P28">
            <v>-5.66</v>
          </cell>
          <cell r="Q28">
            <v>-11.73</v>
          </cell>
        </row>
        <row r="29">
          <cell r="D29">
            <v>28</v>
          </cell>
          <cell r="E29">
            <v>0</v>
          </cell>
          <cell r="F29">
            <v>0</v>
          </cell>
          <cell r="G29">
            <v>0</v>
          </cell>
          <cell r="H29">
            <v>0</v>
          </cell>
          <cell r="I29">
            <v>0</v>
          </cell>
          <cell r="J29">
            <v>0</v>
          </cell>
          <cell r="K29">
            <v>0</v>
          </cell>
          <cell r="L29">
            <v>0</v>
          </cell>
          <cell r="M29">
            <v>0</v>
          </cell>
          <cell r="N29">
            <v>0</v>
          </cell>
          <cell r="O29">
            <v>0</v>
          </cell>
          <cell r="P29">
            <v>0</v>
          </cell>
          <cell r="Q29">
            <v>0</v>
          </cell>
        </row>
        <row r="30">
          <cell r="D30">
            <v>29</v>
          </cell>
          <cell r="E30">
            <v>-18.78</v>
          </cell>
          <cell r="F30">
            <v>-1.57</v>
          </cell>
          <cell r="G30">
            <v>-1.57</v>
          </cell>
          <cell r="H30">
            <v>-1.57</v>
          </cell>
          <cell r="I30">
            <v>-1.57</v>
          </cell>
          <cell r="J30">
            <v>-1.57</v>
          </cell>
          <cell r="K30">
            <v>-1.57</v>
          </cell>
          <cell r="L30">
            <v>-1.57</v>
          </cell>
          <cell r="M30">
            <v>-1.57</v>
          </cell>
          <cell r="N30">
            <v>-1.57</v>
          </cell>
          <cell r="O30">
            <v>-1.57</v>
          </cell>
          <cell r="P30">
            <v>-1.57</v>
          </cell>
          <cell r="Q30">
            <v>-1.57</v>
          </cell>
        </row>
        <row r="31">
          <cell r="D31">
            <v>30</v>
          </cell>
          <cell r="E31">
            <v>0</v>
          </cell>
          <cell r="F31">
            <v>0</v>
          </cell>
          <cell r="G31">
            <v>0</v>
          </cell>
          <cell r="H31">
            <v>0</v>
          </cell>
          <cell r="I31">
            <v>0</v>
          </cell>
          <cell r="J31">
            <v>0</v>
          </cell>
          <cell r="K31">
            <v>0</v>
          </cell>
          <cell r="L31">
            <v>0</v>
          </cell>
          <cell r="M31">
            <v>0</v>
          </cell>
          <cell r="N31">
            <v>0</v>
          </cell>
          <cell r="O31">
            <v>0</v>
          </cell>
          <cell r="P31">
            <v>0</v>
          </cell>
          <cell r="Q31">
            <v>0</v>
          </cell>
        </row>
        <row r="32">
          <cell r="D32">
            <v>31</v>
          </cell>
          <cell r="E32">
            <v>118</v>
          </cell>
          <cell r="F32">
            <v>0</v>
          </cell>
          <cell r="G32">
            <v>0</v>
          </cell>
          <cell r="H32">
            <v>0</v>
          </cell>
          <cell r="I32">
            <v>0</v>
          </cell>
          <cell r="J32">
            <v>0</v>
          </cell>
          <cell r="K32">
            <v>0</v>
          </cell>
          <cell r="L32">
            <v>0</v>
          </cell>
          <cell r="M32">
            <v>0</v>
          </cell>
          <cell r="N32">
            <v>0</v>
          </cell>
          <cell r="O32">
            <v>0</v>
          </cell>
          <cell r="P32">
            <v>0</v>
          </cell>
          <cell r="Q32">
            <v>118</v>
          </cell>
        </row>
        <row r="33">
          <cell r="D33">
            <v>32</v>
          </cell>
          <cell r="E33">
            <v>-21.23</v>
          </cell>
          <cell r="F33">
            <v>-28.14</v>
          </cell>
          <cell r="G33">
            <v>29.11</v>
          </cell>
          <cell r="H33">
            <v>-133.1</v>
          </cell>
          <cell r="I33">
            <v>4.8</v>
          </cell>
          <cell r="J33">
            <v>21.59</v>
          </cell>
          <cell r="K33">
            <v>75.88</v>
          </cell>
          <cell r="L33">
            <v>61.67</v>
          </cell>
          <cell r="M33">
            <v>20.58</v>
          </cell>
          <cell r="N33">
            <v>-165.85</v>
          </cell>
          <cell r="O33">
            <v>-12.65</v>
          </cell>
          <cell r="P33">
            <v>41</v>
          </cell>
          <cell r="Q33">
            <v>63.89</v>
          </cell>
        </row>
        <row r="34">
          <cell r="D34">
            <v>33</v>
          </cell>
          <cell r="E34">
            <v>0.69</v>
          </cell>
          <cell r="F34">
            <v>7.55</v>
          </cell>
          <cell r="G34">
            <v>-4.0599999999999996</v>
          </cell>
          <cell r="H34">
            <v>-13.59</v>
          </cell>
          <cell r="I34">
            <v>-11.33</v>
          </cell>
          <cell r="J34">
            <v>-6</v>
          </cell>
          <cell r="K34">
            <v>12.82</v>
          </cell>
          <cell r="L34">
            <v>6.1</v>
          </cell>
          <cell r="M34">
            <v>-1.74</v>
          </cell>
          <cell r="N34">
            <v>-6.35</v>
          </cell>
          <cell r="O34">
            <v>-9.9499999999999993</v>
          </cell>
          <cell r="P34">
            <v>14.01</v>
          </cell>
          <cell r="Q34">
            <v>13.22</v>
          </cell>
        </row>
        <row r="35">
          <cell r="D35">
            <v>34</v>
          </cell>
          <cell r="E35">
            <v>-45.67</v>
          </cell>
          <cell r="F35">
            <v>-4.07</v>
          </cell>
          <cell r="G35">
            <v>28.58</v>
          </cell>
          <cell r="H35">
            <v>-133.16999999999999</v>
          </cell>
          <cell r="I35">
            <v>24.43</v>
          </cell>
          <cell r="J35">
            <v>13.22</v>
          </cell>
          <cell r="K35">
            <v>29.64</v>
          </cell>
          <cell r="L35">
            <v>29.42</v>
          </cell>
          <cell r="M35">
            <v>27.21</v>
          </cell>
          <cell r="N35">
            <v>-128.65</v>
          </cell>
          <cell r="O35">
            <v>24.5</v>
          </cell>
          <cell r="P35">
            <v>14.64</v>
          </cell>
          <cell r="Q35">
            <v>28.57</v>
          </cell>
        </row>
        <row r="36">
          <cell r="D36">
            <v>35</v>
          </cell>
          <cell r="E36">
            <v>0</v>
          </cell>
          <cell r="F36">
            <v>0</v>
          </cell>
          <cell r="G36">
            <v>0</v>
          </cell>
          <cell r="H36">
            <v>0</v>
          </cell>
          <cell r="I36">
            <v>0</v>
          </cell>
          <cell r="J36">
            <v>0</v>
          </cell>
          <cell r="K36">
            <v>0</v>
          </cell>
          <cell r="L36">
            <v>0</v>
          </cell>
          <cell r="M36">
            <v>0</v>
          </cell>
          <cell r="N36">
            <v>0</v>
          </cell>
          <cell r="O36">
            <v>0</v>
          </cell>
          <cell r="P36">
            <v>0</v>
          </cell>
          <cell r="Q36">
            <v>0</v>
          </cell>
        </row>
        <row r="37">
          <cell r="D37">
            <v>36</v>
          </cell>
          <cell r="E37">
            <v>-20.69</v>
          </cell>
          <cell r="F37">
            <v>-19.059999999999999</v>
          </cell>
          <cell r="G37">
            <v>-6.95</v>
          </cell>
          <cell r="H37">
            <v>-0.39</v>
          </cell>
          <cell r="I37">
            <v>-18.59</v>
          </cell>
          <cell r="J37">
            <v>8.81</v>
          </cell>
          <cell r="K37">
            <v>24.68</v>
          </cell>
          <cell r="L37">
            <v>21.09</v>
          </cell>
          <cell r="M37">
            <v>-3.64</v>
          </cell>
          <cell r="N37">
            <v>-22.35</v>
          </cell>
          <cell r="O37">
            <v>-16.940000000000001</v>
          </cell>
          <cell r="P37">
            <v>0.37</v>
          </cell>
          <cell r="Q37">
            <v>12.29</v>
          </cell>
        </row>
        <row r="38">
          <cell r="D38">
            <v>37</v>
          </cell>
          <cell r="E38">
            <v>44.44</v>
          </cell>
          <cell r="F38">
            <v>-12.56</v>
          </cell>
          <cell r="G38">
            <v>11.54</v>
          </cell>
          <cell r="H38">
            <v>14.04</v>
          </cell>
          <cell r="I38">
            <v>10.28</v>
          </cell>
          <cell r="J38">
            <v>5.56</v>
          </cell>
          <cell r="K38">
            <v>8.74</v>
          </cell>
          <cell r="L38">
            <v>5.0599999999999996</v>
          </cell>
          <cell r="M38">
            <v>-1.26</v>
          </cell>
          <cell r="N38">
            <v>-8.49</v>
          </cell>
          <cell r="O38">
            <v>-10.27</v>
          </cell>
          <cell r="P38">
            <v>11.98</v>
          </cell>
          <cell r="Q38">
            <v>9.81</v>
          </cell>
        </row>
        <row r="39">
          <cell r="D39">
            <v>38</v>
          </cell>
          <cell r="E39">
            <v>0</v>
          </cell>
          <cell r="F39">
            <v>0</v>
          </cell>
          <cell r="G39">
            <v>0</v>
          </cell>
          <cell r="H39">
            <v>0</v>
          </cell>
          <cell r="I39">
            <v>0</v>
          </cell>
          <cell r="J39">
            <v>0</v>
          </cell>
          <cell r="K39">
            <v>0</v>
          </cell>
          <cell r="L39">
            <v>0</v>
          </cell>
          <cell r="M39">
            <v>0</v>
          </cell>
          <cell r="N39">
            <v>0</v>
          </cell>
          <cell r="O39">
            <v>0</v>
          </cell>
          <cell r="P39">
            <v>0</v>
          </cell>
          <cell r="Q39">
            <v>0</v>
          </cell>
        </row>
        <row r="40">
          <cell r="D40">
            <v>39</v>
          </cell>
          <cell r="E40">
            <v>0</v>
          </cell>
          <cell r="F40">
            <v>0</v>
          </cell>
          <cell r="G40">
            <v>0</v>
          </cell>
          <cell r="H40">
            <v>0</v>
          </cell>
          <cell r="I40">
            <v>0</v>
          </cell>
          <cell r="J40">
            <v>0</v>
          </cell>
          <cell r="K40">
            <v>0</v>
          </cell>
          <cell r="L40">
            <v>0</v>
          </cell>
          <cell r="M40">
            <v>0</v>
          </cell>
          <cell r="N40">
            <v>0</v>
          </cell>
          <cell r="O40">
            <v>0</v>
          </cell>
          <cell r="P40">
            <v>0</v>
          </cell>
          <cell r="Q40">
            <v>0</v>
          </cell>
        </row>
        <row r="41">
          <cell r="D41">
            <v>40</v>
          </cell>
          <cell r="E41">
            <v>0</v>
          </cell>
          <cell r="F41">
            <v>0</v>
          </cell>
          <cell r="G41">
            <v>0</v>
          </cell>
          <cell r="H41">
            <v>0</v>
          </cell>
          <cell r="I41">
            <v>0</v>
          </cell>
          <cell r="J41">
            <v>0</v>
          </cell>
          <cell r="K41">
            <v>0</v>
          </cell>
          <cell r="L41">
            <v>0</v>
          </cell>
          <cell r="M41">
            <v>0</v>
          </cell>
          <cell r="N41">
            <v>0</v>
          </cell>
          <cell r="O41">
            <v>0</v>
          </cell>
          <cell r="P41">
            <v>0</v>
          </cell>
          <cell r="Q41">
            <v>0</v>
          </cell>
        </row>
        <row r="42">
          <cell r="D42">
            <v>41</v>
          </cell>
          <cell r="E42">
            <v>0</v>
          </cell>
          <cell r="F42">
            <v>0</v>
          </cell>
          <cell r="G42">
            <v>0</v>
          </cell>
          <cell r="H42">
            <v>0</v>
          </cell>
          <cell r="I42">
            <v>0</v>
          </cell>
          <cell r="J42">
            <v>0</v>
          </cell>
          <cell r="K42">
            <v>0</v>
          </cell>
          <cell r="L42">
            <v>0</v>
          </cell>
          <cell r="M42">
            <v>0</v>
          </cell>
          <cell r="N42">
            <v>0</v>
          </cell>
          <cell r="O42">
            <v>0</v>
          </cell>
          <cell r="P42">
            <v>0</v>
          </cell>
          <cell r="Q42">
            <v>0</v>
          </cell>
        </row>
        <row r="43">
          <cell r="D43">
            <v>42</v>
          </cell>
          <cell r="E43">
            <v>0</v>
          </cell>
          <cell r="F43">
            <v>0</v>
          </cell>
          <cell r="G43">
            <v>0</v>
          </cell>
          <cell r="H43">
            <v>0</v>
          </cell>
          <cell r="I43">
            <v>0</v>
          </cell>
          <cell r="J43">
            <v>0</v>
          </cell>
          <cell r="K43">
            <v>0</v>
          </cell>
          <cell r="L43">
            <v>0</v>
          </cell>
          <cell r="M43">
            <v>0</v>
          </cell>
          <cell r="N43">
            <v>0</v>
          </cell>
          <cell r="O43">
            <v>0</v>
          </cell>
          <cell r="P43">
            <v>0</v>
          </cell>
          <cell r="Q43">
            <v>0</v>
          </cell>
        </row>
        <row r="44">
          <cell r="D44">
            <v>43</v>
          </cell>
          <cell r="E44">
            <v>0</v>
          </cell>
          <cell r="F44">
            <v>0</v>
          </cell>
          <cell r="G44">
            <v>0</v>
          </cell>
          <cell r="H44">
            <v>0</v>
          </cell>
          <cell r="I44">
            <v>0</v>
          </cell>
          <cell r="J44">
            <v>0</v>
          </cell>
          <cell r="K44">
            <v>0</v>
          </cell>
          <cell r="L44">
            <v>0</v>
          </cell>
          <cell r="M44">
            <v>0</v>
          </cell>
          <cell r="N44">
            <v>0</v>
          </cell>
          <cell r="O44">
            <v>0</v>
          </cell>
          <cell r="P44">
            <v>0</v>
          </cell>
          <cell r="Q44">
            <v>0</v>
          </cell>
        </row>
        <row r="45">
          <cell r="D45">
            <v>44</v>
          </cell>
          <cell r="E45">
            <v>0</v>
          </cell>
          <cell r="F45">
            <v>0</v>
          </cell>
          <cell r="G45">
            <v>0</v>
          </cell>
          <cell r="H45">
            <v>0</v>
          </cell>
          <cell r="I45">
            <v>0</v>
          </cell>
          <cell r="J45">
            <v>0</v>
          </cell>
          <cell r="K45">
            <v>0</v>
          </cell>
          <cell r="L45">
            <v>0</v>
          </cell>
          <cell r="M45">
            <v>0</v>
          </cell>
          <cell r="N45">
            <v>0</v>
          </cell>
          <cell r="O45">
            <v>0</v>
          </cell>
          <cell r="P45">
            <v>0</v>
          </cell>
          <cell r="Q45">
            <v>0</v>
          </cell>
        </row>
        <row r="46">
          <cell r="D46">
            <v>45</v>
          </cell>
        </row>
        <row r="47">
          <cell r="D47">
            <v>46</v>
          </cell>
          <cell r="E47">
            <v>737.91</v>
          </cell>
          <cell r="F47">
            <v>-10.59</v>
          </cell>
          <cell r="G47">
            <v>103.8</v>
          </cell>
          <cell r="H47">
            <v>-33.9</v>
          </cell>
          <cell r="I47">
            <v>81.98</v>
          </cell>
          <cell r="J47">
            <v>84.36</v>
          </cell>
          <cell r="K47">
            <v>66.58</v>
          </cell>
          <cell r="L47">
            <v>103.92</v>
          </cell>
          <cell r="M47">
            <v>82.07</v>
          </cell>
          <cell r="N47">
            <v>-72.31</v>
          </cell>
          <cell r="O47">
            <v>79.89</v>
          </cell>
          <cell r="P47">
            <v>52.22</v>
          </cell>
          <cell r="Q47">
            <v>199.88</v>
          </cell>
        </row>
        <row r="48">
          <cell r="D48">
            <v>47</v>
          </cell>
        </row>
        <row r="49">
          <cell r="D49">
            <v>48</v>
          </cell>
        </row>
        <row r="50">
          <cell r="D50">
            <v>49</v>
          </cell>
          <cell r="E50">
            <v>279.3</v>
          </cell>
          <cell r="F50">
            <v>23.28</v>
          </cell>
          <cell r="G50">
            <v>23.28</v>
          </cell>
          <cell r="H50">
            <v>23.28</v>
          </cell>
          <cell r="I50">
            <v>23.28</v>
          </cell>
          <cell r="J50">
            <v>23.28</v>
          </cell>
          <cell r="K50">
            <v>23.28</v>
          </cell>
          <cell r="L50">
            <v>23.28</v>
          </cell>
          <cell r="M50">
            <v>23.28</v>
          </cell>
          <cell r="N50">
            <v>23.28</v>
          </cell>
          <cell r="O50">
            <v>23.28</v>
          </cell>
          <cell r="P50">
            <v>23.28</v>
          </cell>
          <cell r="Q50">
            <v>23.28</v>
          </cell>
        </row>
        <row r="51">
          <cell r="D51">
            <v>50</v>
          </cell>
          <cell r="E51">
            <v>279.3</v>
          </cell>
          <cell r="F51">
            <v>23.28</v>
          </cell>
          <cell r="G51">
            <v>23.28</v>
          </cell>
          <cell r="H51">
            <v>23.28</v>
          </cell>
          <cell r="I51">
            <v>23.28</v>
          </cell>
          <cell r="J51">
            <v>23.28</v>
          </cell>
          <cell r="K51">
            <v>23.28</v>
          </cell>
          <cell r="L51">
            <v>23.28</v>
          </cell>
          <cell r="M51">
            <v>23.28</v>
          </cell>
          <cell r="N51">
            <v>23.28</v>
          </cell>
          <cell r="O51">
            <v>23.28</v>
          </cell>
          <cell r="P51">
            <v>23.28</v>
          </cell>
          <cell r="Q51">
            <v>23.28</v>
          </cell>
        </row>
        <row r="52">
          <cell r="D52">
            <v>51</v>
          </cell>
          <cell r="E52">
            <v>0</v>
          </cell>
          <cell r="F52">
            <v>0</v>
          </cell>
          <cell r="G52">
            <v>0</v>
          </cell>
          <cell r="H52">
            <v>0</v>
          </cell>
          <cell r="I52">
            <v>0</v>
          </cell>
          <cell r="J52">
            <v>0</v>
          </cell>
          <cell r="K52">
            <v>0</v>
          </cell>
          <cell r="L52">
            <v>0</v>
          </cell>
          <cell r="M52">
            <v>0</v>
          </cell>
          <cell r="N52">
            <v>0</v>
          </cell>
          <cell r="O52">
            <v>0</v>
          </cell>
          <cell r="P52">
            <v>0</v>
          </cell>
          <cell r="Q52">
            <v>0</v>
          </cell>
        </row>
        <row r="53">
          <cell r="D53">
            <v>52</v>
          </cell>
          <cell r="E53">
            <v>0</v>
          </cell>
          <cell r="F53">
            <v>0</v>
          </cell>
          <cell r="G53">
            <v>0</v>
          </cell>
          <cell r="H53">
            <v>0</v>
          </cell>
          <cell r="I53">
            <v>0</v>
          </cell>
          <cell r="J53">
            <v>0</v>
          </cell>
          <cell r="K53">
            <v>0</v>
          </cell>
          <cell r="L53">
            <v>0</v>
          </cell>
          <cell r="M53">
            <v>0</v>
          </cell>
          <cell r="N53">
            <v>0</v>
          </cell>
          <cell r="O53">
            <v>0</v>
          </cell>
          <cell r="P53">
            <v>0</v>
          </cell>
          <cell r="Q53">
            <v>0</v>
          </cell>
        </row>
        <row r="54">
          <cell r="D54">
            <v>53</v>
          </cell>
          <cell r="E54">
            <v>0</v>
          </cell>
          <cell r="F54">
            <v>0</v>
          </cell>
          <cell r="G54">
            <v>0</v>
          </cell>
          <cell r="H54">
            <v>0</v>
          </cell>
          <cell r="I54">
            <v>0</v>
          </cell>
          <cell r="J54">
            <v>0</v>
          </cell>
          <cell r="K54">
            <v>0</v>
          </cell>
          <cell r="L54">
            <v>0</v>
          </cell>
          <cell r="M54">
            <v>0</v>
          </cell>
          <cell r="N54">
            <v>0</v>
          </cell>
          <cell r="O54">
            <v>0</v>
          </cell>
          <cell r="P54">
            <v>0</v>
          </cell>
          <cell r="Q54">
            <v>0</v>
          </cell>
        </row>
        <row r="55">
          <cell r="D55">
            <v>54</v>
          </cell>
          <cell r="E55">
            <v>0</v>
          </cell>
          <cell r="F55">
            <v>0</v>
          </cell>
          <cell r="G55">
            <v>0</v>
          </cell>
          <cell r="H55">
            <v>0</v>
          </cell>
          <cell r="I55">
            <v>0</v>
          </cell>
          <cell r="J55">
            <v>0</v>
          </cell>
          <cell r="K55">
            <v>0</v>
          </cell>
          <cell r="L55">
            <v>0</v>
          </cell>
          <cell r="M55">
            <v>0</v>
          </cell>
          <cell r="N55">
            <v>0</v>
          </cell>
          <cell r="O55">
            <v>0</v>
          </cell>
          <cell r="P55">
            <v>0</v>
          </cell>
          <cell r="Q55">
            <v>0</v>
          </cell>
        </row>
        <row r="56">
          <cell r="D56">
            <v>55</v>
          </cell>
          <cell r="E56">
            <v>0</v>
          </cell>
          <cell r="F56">
            <v>0</v>
          </cell>
          <cell r="G56">
            <v>0</v>
          </cell>
          <cell r="H56">
            <v>0</v>
          </cell>
          <cell r="I56">
            <v>0</v>
          </cell>
          <cell r="J56">
            <v>0</v>
          </cell>
          <cell r="K56">
            <v>0</v>
          </cell>
          <cell r="L56">
            <v>0</v>
          </cell>
          <cell r="M56">
            <v>0</v>
          </cell>
          <cell r="N56">
            <v>0</v>
          </cell>
          <cell r="O56">
            <v>0</v>
          </cell>
          <cell r="P56">
            <v>0</v>
          </cell>
          <cell r="Q56">
            <v>0</v>
          </cell>
        </row>
        <row r="57">
          <cell r="D57">
            <v>56</v>
          </cell>
          <cell r="E57">
            <v>0</v>
          </cell>
          <cell r="F57">
            <v>0</v>
          </cell>
          <cell r="G57">
            <v>0</v>
          </cell>
          <cell r="H57">
            <v>0</v>
          </cell>
          <cell r="I57">
            <v>0</v>
          </cell>
          <cell r="J57">
            <v>0</v>
          </cell>
          <cell r="K57">
            <v>0</v>
          </cell>
          <cell r="L57">
            <v>0</v>
          </cell>
          <cell r="M57">
            <v>0</v>
          </cell>
          <cell r="N57">
            <v>0</v>
          </cell>
          <cell r="O57">
            <v>0</v>
          </cell>
          <cell r="P57">
            <v>0</v>
          </cell>
          <cell r="Q57">
            <v>0</v>
          </cell>
        </row>
        <row r="58">
          <cell r="D58">
            <v>57</v>
          </cell>
          <cell r="E58">
            <v>0</v>
          </cell>
          <cell r="F58">
            <v>0</v>
          </cell>
          <cell r="G58">
            <v>0</v>
          </cell>
          <cell r="H58">
            <v>0</v>
          </cell>
          <cell r="I58">
            <v>0</v>
          </cell>
          <cell r="J58">
            <v>0</v>
          </cell>
          <cell r="K58">
            <v>0</v>
          </cell>
          <cell r="L58">
            <v>0</v>
          </cell>
          <cell r="M58">
            <v>0</v>
          </cell>
          <cell r="N58">
            <v>0</v>
          </cell>
          <cell r="O58">
            <v>0</v>
          </cell>
          <cell r="P58">
            <v>0</v>
          </cell>
          <cell r="Q58">
            <v>0</v>
          </cell>
        </row>
        <row r="59">
          <cell r="D59">
            <v>58</v>
          </cell>
          <cell r="E59">
            <v>-10</v>
          </cell>
          <cell r="F59">
            <v>-0.83</v>
          </cell>
          <cell r="G59">
            <v>-0.83</v>
          </cell>
          <cell r="H59">
            <v>-0.83</v>
          </cell>
          <cell r="I59">
            <v>-0.83</v>
          </cell>
          <cell r="J59">
            <v>-0.83</v>
          </cell>
          <cell r="K59">
            <v>-0.83</v>
          </cell>
          <cell r="L59">
            <v>-0.83</v>
          </cell>
          <cell r="M59">
            <v>-0.83</v>
          </cell>
          <cell r="N59">
            <v>-0.83</v>
          </cell>
          <cell r="O59">
            <v>-0.83</v>
          </cell>
          <cell r="P59">
            <v>-0.83</v>
          </cell>
          <cell r="Q59">
            <v>-0.83</v>
          </cell>
        </row>
        <row r="60">
          <cell r="D60">
            <v>59</v>
          </cell>
          <cell r="E60">
            <v>-10</v>
          </cell>
          <cell r="F60">
            <v>-0.83</v>
          </cell>
          <cell r="G60">
            <v>-0.83</v>
          </cell>
          <cell r="H60">
            <v>-0.83</v>
          </cell>
          <cell r="I60">
            <v>-0.83</v>
          </cell>
          <cell r="J60">
            <v>-0.83</v>
          </cell>
          <cell r="K60">
            <v>-0.83</v>
          </cell>
          <cell r="L60">
            <v>-0.83</v>
          </cell>
          <cell r="M60">
            <v>-0.83</v>
          </cell>
          <cell r="N60">
            <v>-0.83</v>
          </cell>
          <cell r="O60">
            <v>-0.83</v>
          </cell>
          <cell r="P60">
            <v>-0.83</v>
          </cell>
          <cell r="Q60">
            <v>-0.83</v>
          </cell>
        </row>
        <row r="61">
          <cell r="D61">
            <v>60</v>
          </cell>
        </row>
        <row r="62">
          <cell r="D62">
            <v>61</v>
          </cell>
          <cell r="E62">
            <v>269.3</v>
          </cell>
          <cell r="F62">
            <v>22.44</v>
          </cell>
          <cell r="G62">
            <v>22.44</v>
          </cell>
          <cell r="H62">
            <v>22.44</v>
          </cell>
          <cell r="I62">
            <v>22.44</v>
          </cell>
          <cell r="J62">
            <v>22.44</v>
          </cell>
          <cell r="K62">
            <v>22.44</v>
          </cell>
          <cell r="L62">
            <v>22.44</v>
          </cell>
          <cell r="M62">
            <v>22.44</v>
          </cell>
          <cell r="N62">
            <v>22.44</v>
          </cell>
          <cell r="O62">
            <v>22.44</v>
          </cell>
          <cell r="P62">
            <v>22.44</v>
          </cell>
          <cell r="Q62">
            <v>22.44</v>
          </cell>
        </row>
        <row r="63">
          <cell r="D63">
            <v>62</v>
          </cell>
        </row>
        <row r="64">
          <cell r="D64">
            <v>63</v>
          </cell>
        </row>
        <row r="65">
          <cell r="D65">
            <v>64</v>
          </cell>
          <cell r="E65">
            <v>-147.13999999999999</v>
          </cell>
          <cell r="F65">
            <v>30.94</v>
          </cell>
          <cell r="G65">
            <v>-30.51</v>
          </cell>
          <cell r="H65">
            <v>6.58</v>
          </cell>
          <cell r="I65">
            <v>-93.76</v>
          </cell>
          <cell r="J65">
            <v>-78.78</v>
          </cell>
          <cell r="K65">
            <v>52.72</v>
          </cell>
          <cell r="L65">
            <v>-47.17</v>
          </cell>
          <cell r="M65">
            <v>-63.28</v>
          </cell>
          <cell r="N65">
            <v>119.62</v>
          </cell>
          <cell r="O65">
            <v>-82.29</v>
          </cell>
          <cell r="P65">
            <v>2.36</v>
          </cell>
          <cell r="Q65">
            <v>36.43</v>
          </cell>
        </row>
        <row r="66">
          <cell r="D66">
            <v>65</v>
          </cell>
          <cell r="E66">
            <v>0</v>
          </cell>
          <cell r="F66">
            <v>0</v>
          </cell>
          <cell r="G66">
            <v>0</v>
          </cell>
          <cell r="H66">
            <v>0</v>
          </cell>
          <cell r="I66">
            <v>0</v>
          </cell>
          <cell r="J66">
            <v>0</v>
          </cell>
          <cell r="K66">
            <v>0</v>
          </cell>
          <cell r="L66">
            <v>0</v>
          </cell>
          <cell r="M66">
            <v>0</v>
          </cell>
          <cell r="N66">
            <v>0</v>
          </cell>
          <cell r="O66">
            <v>0</v>
          </cell>
          <cell r="P66">
            <v>0</v>
          </cell>
          <cell r="Q66">
            <v>0</v>
          </cell>
        </row>
        <row r="67">
          <cell r="D67">
            <v>66</v>
          </cell>
          <cell r="E67">
            <v>264.13</v>
          </cell>
          <cell r="F67">
            <v>29.55</v>
          </cell>
          <cell r="G67">
            <v>-29.55</v>
          </cell>
          <cell r="H67">
            <v>202.94</v>
          </cell>
          <cell r="I67">
            <v>-51.17</v>
          </cell>
          <cell r="J67">
            <v>-77.819999999999993</v>
          </cell>
          <cell r="K67">
            <v>53.68</v>
          </cell>
          <cell r="L67">
            <v>-40.93</v>
          </cell>
          <cell r="M67">
            <v>-62.32</v>
          </cell>
          <cell r="N67">
            <v>280.35000000000002</v>
          </cell>
          <cell r="O67">
            <v>-81.33</v>
          </cell>
          <cell r="P67">
            <v>3.32</v>
          </cell>
          <cell r="Q67">
            <v>37.39</v>
          </cell>
        </row>
        <row r="68">
          <cell r="D68">
            <v>67</v>
          </cell>
          <cell r="E68">
            <v>-411.37</v>
          </cell>
          <cell r="F68">
            <v>1.28</v>
          </cell>
          <cell r="G68">
            <v>-0.96</v>
          </cell>
          <cell r="H68">
            <v>-196.36</v>
          </cell>
          <cell r="I68">
            <v>-42.6</v>
          </cell>
          <cell r="J68">
            <v>-0.96</v>
          </cell>
          <cell r="K68">
            <v>-0.96</v>
          </cell>
          <cell r="L68">
            <v>-6.24</v>
          </cell>
          <cell r="M68">
            <v>-0.96</v>
          </cell>
          <cell r="N68">
            <v>-160.72999999999999</v>
          </cell>
          <cell r="O68">
            <v>-0.96</v>
          </cell>
          <cell r="P68">
            <v>-0.96</v>
          </cell>
          <cell r="Q68">
            <v>-0.96</v>
          </cell>
        </row>
        <row r="69">
          <cell r="D69">
            <v>68</v>
          </cell>
          <cell r="E69">
            <v>0</v>
          </cell>
          <cell r="F69">
            <v>0</v>
          </cell>
          <cell r="G69">
            <v>0</v>
          </cell>
          <cell r="H69">
            <v>0</v>
          </cell>
          <cell r="I69">
            <v>0</v>
          </cell>
          <cell r="J69">
            <v>0</v>
          </cell>
          <cell r="K69">
            <v>0</v>
          </cell>
          <cell r="L69">
            <v>0</v>
          </cell>
          <cell r="M69">
            <v>0</v>
          </cell>
          <cell r="N69">
            <v>0</v>
          </cell>
          <cell r="O69">
            <v>0</v>
          </cell>
          <cell r="P69">
            <v>0</v>
          </cell>
          <cell r="Q69">
            <v>0</v>
          </cell>
        </row>
        <row r="70">
          <cell r="D70">
            <v>69</v>
          </cell>
          <cell r="E70">
            <v>0</v>
          </cell>
          <cell r="F70">
            <v>0</v>
          </cell>
          <cell r="G70">
            <v>0</v>
          </cell>
          <cell r="H70">
            <v>0</v>
          </cell>
          <cell r="I70">
            <v>0</v>
          </cell>
          <cell r="J70">
            <v>0</v>
          </cell>
          <cell r="K70">
            <v>0</v>
          </cell>
          <cell r="L70">
            <v>0</v>
          </cell>
          <cell r="M70">
            <v>0</v>
          </cell>
          <cell r="N70">
            <v>0</v>
          </cell>
          <cell r="O70">
            <v>0</v>
          </cell>
          <cell r="P70">
            <v>0</v>
          </cell>
          <cell r="Q70">
            <v>0</v>
          </cell>
        </row>
        <row r="71">
          <cell r="D71">
            <v>70</v>
          </cell>
          <cell r="E71">
            <v>0</v>
          </cell>
          <cell r="F71">
            <v>0</v>
          </cell>
          <cell r="G71">
            <v>0</v>
          </cell>
          <cell r="H71">
            <v>0</v>
          </cell>
          <cell r="I71">
            <v>0</v>
          </cell>
          <cell r="J71">
            <v>0</v>
          </cell>
          <cell r="K71">
            <v>0</v>
          </cell>
          <cell r="L71">
            <v>0</v>
          </cell>
          <cell r="M71">
            <v>0</v>
          </cell>
          <cell r="N71">
            <v>0</v>
          </cell>
          <cell r="O71">
            <v>0</v>
          </cell>
          <cell r="P71">
            <v>0</v>
          </cell>
          <cell r="Q71">
            <v>0</v>
          </cell>
        </row>
        <row r="72">
          <cell r="D72">
            <v>71</v>
          </cell>
          <cell r="E72">
            <v>0.11</v>
          </cell>
          <cell r="F72">
            <v>0.11</v>
          </cell>
          <cell r="G72">
            <v>0</v>
          </cell>
          <cell r="H72">
            <v>0</v>
          </cell>
          <cell r="I72">
            <v>0</v>
          </cell>
          <cell r="J72">
            <v>0</v>
          </cell>
          <cell r="K72">
            <v>0</v>
          </cell>
          <cell r="L72">
            <v>0</v>
          </cell>
          <cell r="M72">
            <v>0</v>
          </cell>
          <cell r="N72">
            <v>0</v>
          </cell>
          <cell r="O72">
            <v>0</v>
          </cell>
          <cell r="P72">
            <v>0</v>
          </cell>
          <cell r="Q72">
            <v>0</v>
          </cell>
        </row>
        <row r="73">
          <cell r="D73">
            <v>72</v>
          </cell>
          <cell r="E73">
            <v>0</v>
          </cell>
          <cell r="F73">
            <v>0</v>
          </cell>
          <cell r="G73">
            <v>0</v>
          </cell>
          <cell r="H73">
            <v>0</v>
          </cell>
          <cell r="I73">
            <v>0</v>
          </cell>
          <cell r="J73">
            <v>0</v>
          </cell>
          <cell r="K73">
            <v>0</v>
          </cell>
          <cell r="L73">
            <v>0</v>
          </cell>
          <cell r="M73">
            <v>0</v>
          </cell>
          <cell r="N73">
            <v>0</v>
          </cell>
          <cell r="O73">
            <v>0</v>
          </cell>
          <cell r="P73">
            <v>0</v>
          </cell>
          <cell r="Q73">
            <v>0</v>
          </cell>
        </row>
        <row r="74">
          <cell r="D74">
            <v>73</v>
          </cell>
          <cell r="E74">
            <v>0</v>
          </cell>
          <cell r="F74">
            <v>0</v>
          </cell>
          <cell r="G74">
            <v>0</v>
          </cell>
          <cell r="H74">
            <v>0</v>
          </cell>
          <cell r="I74">
            <v>0</v>
          </cell>
          <cell r="J74">
            <v>0</v>
          </cell>
          <cell r="K74">
            <v>0</v>
          </cell>
          <cell r="L74">
            <v>0</v>
          </cell>
          <cell r="M74">
            <v>0</v>
          </cell>
          <cell r="N74">
            <v>0</v>
          </cell>
          <cell r="O74">
            <v>0</v>
          </cell>
          <cell r="P74">
            <v>0</v>
          </cell>
          <cell r="Q74">
            <v>0</v>
          </cell>
        </row>
        <row r="75">
          <cell r="D75">
            <v>74</v>
          </cell>
          <cell r="E75">
            <v>0</v>
          </cell>
          <cell r="F75">
            <v>0</v>
          </cell>
          <cell r="G75">
            <v>0</v>
          </cell>
          <cell r="H75">
            <v>0</v>
          </cell>
          <cell r="I75">
            <v>0</v>
          </cell>
          <cell r="J75">
            <v>0</v>
          </cell>
          <cell r="K75">
            <v>0</v>
          </cell>
          <cell r="L75">
            <v>0</v>
          </cell>
          <cell r="M75">
            <v>0</v>
          </cell>
          <cell r="N75">
            <v>0</v>
          </cell>
          <cell r="O75">
            <v>0</v>
          </cell>
          <cell r="P75">
            <v>0</v>
          </cell>
          <cell r="Q75">
            <v>0</v>
          </cell>
        </row>
        <row r="76">
          <cell r="D76">
            <v>75</v>
          </cell>
          <cell r="E76">
            <v>0</v>
          </cell>
          <cell r="F76">
            <v>0</v>
          </cell>
          <cell r="G76">
            <v>0</v>
          </cell>
          <cell r="H76">
            <v>0</v>
          </cell>
          <cell r="I76">
            <v>0</v>
          </cell>
          <cell r="J76">
            <v>0</v>
          </cell>
          <cell r="K76">
            <v>0</v>
          </cell>
          <cell r="L76">
            <v>0</v>
          </cell>
          <cell r="M76">
            <v>0</v>
          </cell>
          <cell r="N76">
            <v>0</v>
          </cell>
          <cell r="O76">
            <v>0</v>
          </cell>
          <cell r="P76">
            <v>0</v>
          </cell>
          <cell r="Q76">
            <v>0</v>
          </cell>
        </row>
        <row r="77">
          <cell r="D77">
            <v>76</v>
          </cell>
          <cell r="E77">
            <v>0</v>
          </cell>
          <cell r="F77">
            <v>0</v>
          </cell>
          <cell r="G77">
            <v>0</v>
          </cell>
          <cell r="H77">
            <v>0</v>
          </cell>
          <cell r="I77">
            <v>0</v>
          </cell>
          <cell r="J77">
            <v>0</v>
          </cell>
          <cell r="K77">
            <v>0</v>
          </cell>
          <cell r="L77">
            <v>0</v>
          </cell>
          <cell r="M77">
            <v>0</v>
          </cell>
          <cell r="N77">
            <v>0</v>
          </cell>
          <cell r="O77">
            <v>0</v>
          </cell>
          <cell r="P77">
            <v>0</v>
          </cell>
          <cell r="Q77">
            <v>0</v>
          </cell>
        </row>
        <row r="78">
          <cell r="D78">
            <v>77</v>
          </cell>
          <cell r="E78">
            <v>0</v>
          </cell>
          <cell r="F78">
            <v>0</v>
          </cell>
          <cell r="G78">
            <v>0</v>
          </cell>
          <cell r="H78">
            <v>0</v>
          </cell>
          <cell r="I78">
            <v>0</v>
          </cell>
          <cell r="J78">
            <v>0</v>
          </cell>
          <cell r="K78">
            <v>0</v>
          </cell>
          <cell r="L78">
            <v>0</v>
          </cell>
          <cell r="M78">
            <v>0</v>
          </cell>
          <cell r="N78">
            <v>0</v>
          </cell>
          <cell r="O78">
            <v>0</v>
          </cell>
          <cell r="P78">
            <v>0</v>
          </cell>
          <cell r="Q78">
            <v>0</v>
          </cell>
        </row>
        <row r="79">
          <cell r="D79">
            <v>78</v>
          </cell>
          <cell r="E79">
            <v>0</v>
          </cell>
          <cell r="F79">
            <v>0</v>
          </cell>
          <cell r="G79">
            <v>0</v>
          </cell>
          <cell r="H79">
            <v>0</v>
          </cell>
          <cell r="I79">
            <v>0</v>
          </cell>
          <cell r="J79">
            <v>0</v>
          </cell>
          <cell r="K79">
            <v>0</v>
          </cell>
          <cell r="L79">
            <v>0</v>
          </cell>
          <cell r="M79">
            <v>0</v>
          </cell>
          <cell r="N79">
            <v>0</v>
          </cell>
          <cell r="O79">
            <v>0</v>
          </cell>
          <cell r="P79">
            <v>0</v>
          </cell>
          <cell r="Q79">
            <v>0</v>
          </cell>
        </row>
        <row r="80">
          <cell r="D80">
            <v>79</v>
          </cell>
          <cell r="E80">
            <v>0</v>
          </cell>
          <cell r="F80">
            <v>0</v>
          </cell>
          <cell r="G80">
            <v>0</v>
          </cell>
          <cell r="H80">
            <v>0</v>
          </cell>
          <cell r="I80">
            <v>0</v>
          </cell>
          <cell r="J80">
            <v>0</v>
          </cell>
          <cell r="K80">
            <v>0</v>
          </cell>
          <cell r="L80">
            <v>0</v>
          </cell>
          <cell r="M80">
            <v>0</v>
          </cell>
          <cell r="N80">
            <v>0</v>
          </cell>
          <cell r="O80">
            <v>0</v>
          </cell>
          <cell r="P80">
            <v>0</v>
          </cell>
          <cell r="Q80">
            <v>0</v>
          </cell>
        </row>
        <row r="81">
          <cell r="D81">
            <v>80</v>
          </cell>
          <cell r="E81">
            <v>-346.1</v>
          </cell>
          <cell r="F81">
            <v>-0.68</v>
          </cell>
          <cell r="G81">
            <v>-0.68</v>
          </cell>
          <cell r="H81">
            <v>-55.68</v>
          </cell>
          <cell r="I81">
            <v>-0.68</v>
          </cell>
          <cell r="J81">
            <v>-0.68</v>
          </cell>
          <cell r="K81">
            <v>-55.68</v>
          </cell>
          <cell r="L81">
            <v>-0.68</v>
          </cell>
          <cell r="M81">
            <v>-0.68</v>
          </cell>
          <cell r="N81">
            <v>-55.68</v>
          </cell>
          <cell r="O81">
            <v>-0.68</v>
          </cell>
          <cell r="P81">
            <v>-0.68</v>
          </cell>
          <cell r="Q81">
            <v>-173.68</v>
          </cell>
        </row>
        <row r="82">
          <cell r="D82">
            <v>81</v>
          </cell>
          <cell r="E82">
            <v>-8.1</v>
          </cell>
          <cell r="F82">
            <v>-0.68</v>
          </cell>
          <cell r="G82">
            <v>-0.68</v>
          </cell>
          <cell r="H82">
            <v>-0.68</v>
          </cell>
          <cell r="I82">
            <v>-0.68</v>
          </cell>
          <cell r="J82">
            <v>-0.68</v>
          </cell>
          <cell r="K82">
            <v>-0.68</v>
          </cell>
          <cell r="L82">
            <v>-0.68</v>
          </cell>
          <cell r="M82">
            <v>-0.68</v>
          </cell>
          <cell r="N82">
            <v>-0.68</v>
          </cell>
          <cell r="O82">
            <v>-0.68</v>
          </cell>
          <cell r="P82">
            <v>-0.68</v>
          </cell>
          <cell r="Q82">
            <v>-0.68</v>
          </cell>
        </row>
        <row r="83">
          <cell r="D83">
            <v>82</v>
          </cell>
          <cell r="E83">
            <v>-338</v>
          </cell>
          <cell r="F83">
            <v>0</v>
          </cell>
          <cell r="G83">
            <v>0</v>
          </cell>
          <cell r="H83">
            <v>-55</v>
          </cell>
          <cell r="I83">
            <v>0</v>
          </cell>
          <cell r="J83">
            <v>0</v>
          </cell>
          <cell r="K83">
            <v>-55</v>
          </cell>
          <cell r="L83">
            <v>0</v>
          </cell>
          <cell r="M83">
            <v>0</v>
          </cell>
          <cell r="N83">
            <v>-55</v>
          </cell>
          <cell r="O83">
            <v>0</v>
          </cell>
          <cell r="P83">
            <v>0</v>
          </cell>
          <cell r="Q83">
            <v>-173</v>
          </cell>
        </row>
        <row r="84">
          <cell r="D84">
            <v>83</v>
          </cell>
        </row>
        <row r="85">
          <cell r="D85">
            <v>84</v>
          </cell>
          <cell r="E85">
            <v>-493.24</v>
          </cell>
          <cell r="F85">
            <v>30.27</v>
          </cell>
          <cell r="G85">
            <v>-31.19</v>
          </cell>
          <cell r="H85">
            <v>-49.1</v>
          </cell>
          <cell r="I85">
            <v>-94.44</v>
          </cell>
          <cell r="J85">
            <v>-79.45</v>
          </cell>
          <cell r="K85">
            <v>-2.95</v>
          </cell>
          <cell r="L85">
            <v>-47.84</v>
          </cell>
          <cell r="M85">
            <v>-63.95</v>
          </cell>
          <cell r="N85">
            <v>63.94</v>
          </cell>
          <cell r="O85">
            <v>-82.97</v>
          </cell>
          <cell r="P85">
            <v>1.69</v>
          </cell>
          <cell r="Q85">
            <v>-137.25</v>
          </cell>
        </row>
        <row r="86">
          <cell r="D86">
            <v>85</v>
          </cell>
        </row>
        <row r="87">
          <cell r="D87">
            <v>86</v>
          </cell>
        </row>
        <row r="88">
          <cell r="D88">
            <v>87</v>
          </cell>
          <cell r="E88">
            <v>-24.63</v>
          </cell>
          <cell r="F88">
            <v>-2.76</v>
          </cell>
          <cell r="G88">
            <v>50.17</v>
          </cell>
          <cell r="H88">
            <v>-105.44</v>
          </cell>
          <cell r="I88">
            <v>-34.89</v>
          </cell>
          <cell r="J88">
            <v>-17.53</v>
          </cell>
          <cell r="K88">
            <v>41.19</v>
          </cell>
          <cell r="L88">
            <v>33.64</v>
          </cell>
          <cell r="M88">
            <v>-4.32</v>
          </cell>
          <cell r="N88">
            <v>-30.81</v>
          </cell>
          <cell r="O88">
            <v>-25.52</v>
          </cell>
          <cell r="P88">
            <v>31.47</v>
          </cell>
          <cell r="Q88">
            <v>40.19</v>
          </cell>
        </row>
        <row r="89">
          <cell r="D89">
            <v>88</v>
          </cell>
          <cell r="E89">
            <v>326.49</v>
          </cell>
          <cell r="F89">
            <v>326.49</v>
          </cell>
          <cell r="G89">
            <v>323.72000000000003</v>
          </cell>
          <cell r="H89">
            <v>373.89</v>
          </cell>
          <cell r="I89">
            <v>268.45999999999998</v>
          </cell>
          <cell r="J89">
            <v>233.57</v>
          </cell>
          <cell r="K89">
            <v>216.04</v>
          </cell>
          <cell r="L89">
            <v>257.22000000000003</v>
          </cell>
          <cell r="M89">
            <v>290.86</v>
          </cell>
          <cell r="N89">
            <v>286.54000000000002</v>
          </cell>
          <cell r="O89">
            <v>255.72</v>
          </cell>
          <cell r="P89">
            <v>230.2</v>
          </cell>
          <cell r="Q89">
            <v>261.67</v>
          </cell>
        </row>
        <row r="90">
          <cell r="D90">
            <v>89</v>
          </cell>
        </row>
        <row r="91">
          <cell r="D91">
            <v>90</v>
          </cell>
          <cell r="E91">
            <v>301.86</v>
          </cell>
          <cell r="F91">
            <v>323.72000000000003</v>
          </cell>
          <cell r="G91">
            <v>373.89</v>
          </cell>
          <cell r="H91">
            <v>268.45999999999998</v>
          </cell>
          <cell r="I91">
            <v>233.57</v>
          </cell>
          <cell r="J91">
            <v>216.04</v>
          </cell>
          <cell r="K91">
            <v>257.22000000000003</v>
          </cell>
          <cell r="L91">
            <v>290.86</v>
          </cell>
          <cell r="M91">
            <v>286.54000000000002</v>
          </cell>
          <cell r="N91">
            <v>255.72</v>
          </cell>
          <cell r="O91">
            <v>230.2</v>
          </cell>
          <cell r="P91">
            <v>261.67</v>
          </cell>
          <cell r="Q91">
            <v>301.86</v>
          </cell>
        </row>
      </sheetData>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y"/>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2nd qtr 2000"/>
    </sheetNames>
    <sheetDataSet>
      <sheetData sheetId="0" refreshError="1">
        <row r="266">
          <cell r="E266">
            <v>10892664.380000001</v>
          </cell>
        </row>
      </sheetData>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NF Mini"/>
      <sheetName val="TOC"/>
      <sheetName val="Administrator"/>
      <sheetName val="6 (4)_Itron"/>
      <sheetName val="6 (3)_Itron"/>
      <sheetName val="T+5"/>
      <sheetName val="T+5 PPA Vol Var"/>
      <sheetName val="Electric RNF"/>
      <sheetName val="2007 Budget RNF"/>
      <sheetName val="Electric &quot;Current LE&quot;"/>
      <sheetName val="2006 Net Actuals"/>
      <sheetName val="Gas RNF"/>
      <sheetName val="Electric Load Growth_Itron"/>
      <sheetName val="Gas Load Growth_Itron"/>
      <sheetName val="Weather Tracker"/>
      <sheetName val="2007 Actual Zone Blocks"/>
      <sheetName val="2007 Actual PPA Blocks"/>
      <sheetName val="2007 WA Zone Blocks"/>
      <sheetName val="2007 WA PPA Blocks"/>
      <sheetName val="Gas Net Actuals 07"/>
      <sheetName val="Gas Net Budget 07"/>
      <sheetName val="Electric Customers"/>
      <sheetName val="Gas &quot;Current LE&quot;"/>
      <sheetName val="Weather Impact on Gas 06"/>
      <sheetName val="Weather Impact on Gas 07"/>
      <sheetName val="6 (5)"/>
      <sheetName val="Electric Load_adj '05 &amp; '06"/>
      <sheetName val="Dec Electric adj '05 &amp; '06"/>
      <sheetName val="2005 Itron load"/>
      <sheetName val="Electric Load_adj 2006"/>
      <sheetName val="Electric Load_adj 2005"/>
      <sheetName val="2007 Net Actuals"/>
      <sheetName val="Network Trans Exp"/>
      <sheetName val="Accuracy Tracker"/>
      <sheetName val="Elec_Accuracy Tracker"/>
      <sheetName val="Gas_Accuracy Tracker"/>
      <sheetName val="2004 Itron Data"/>
      <sheetName val="6 (6)_Itron"/>
      <sheetName val="EFC 2005 Budget"/>
      <sheetName val="Load Growth"/>
      <sheetName val="MAXI DECK&gt;&gt;&gt;&gt;&gt;&gt;"/>
      <sheetName val="Data"/>
      <sheetName val="Rev Summary"/>
      <sheetName val="Electric Retention"/>
      <sheetName val="Electric Cust + Load"/>
      <sheetName val="Gas Cust + Load"/>
      <sheetName val="Elect Rates by Class"/>
      <sheetName val="Electric DST Rates"/>
      <sheetName val="Electric CTC Rates"/>
      <sheetName val="Electric T Rates"/>
      <sheetName val="Electric Trans + Other Rev"/>
      <sheetName val="Electric Transmission Exp"/>
      <sheetName val="Purch Power Cost"/>
      <sheetName val="Electric NRG Rates"/>
      <sheetName val="Gas Rates by Class"/>
      <sheetName val="Gas DST Rates"/>
      <sheetName val="Gas NRG Rates"/>
      <sheetName val="Gas for Resale"/>
      <sheetName val="&lt;&lt;&lt;&lt;MAXI DECK"/>
      <sheetName val="Gas Customers"/>
      <sheetName val="2006 Budget PPA"/>
      <sheetName val="2007 Budget PPA"/>
      <sheetName val="Data_LE"/>
      <sheetName val="Gas Sendout"/>
      <sheetName val="Electric Output - Input"/>
      <sheetName val="Sales by Product"/>
      <sheetName val="GasSales"/>
      <sheetName val="Bundled Rates"/>
      <sheetName val="ElecRevenue"/>
      <sheetName val="2005 Net Actuals"/>
      <sheetName val="2006 Actual PPA Blocks"/>
      <sheetName val="2006 Actual Zone Blocks"/>
      <sheetName val="Gas Net Actuals 06"/>
      <sheetName val="Gas Net Budget 06"/>
      <sheetName val="2006 WA PPA Blocks"/>
      <sheetName val="2006 WA Zone Blocks"/>
      <sheetName val="2005 Actual Zone Blocks"/>
      <sheetName val="2005 WA Zone Blocks"/>
      <sheetName val="2005 Actual PPA Blocks"/>
      <sheetName val="2005 WA PPA Blocks"/>
      <sheetName val="ElecCustomers"/>
      <sheetName val="ElecPPA Expense"/>
      <sheetName val="ElecSales"/>
      <sheetName val="ElecRates"/>
      <sheetName val="ElecPPA Volume"/>
      <sheetName val="ElecTrans Other"/>
      <sheetName val="GasCustomers"/>
      <sheetName val="GasRevenue"/>
      <sheetName val="GasRates"/>
      <sheetName val="Gas Net Actuals 04"/>
      <sheetName val="Weather Impact on Ele 07"/>
      <sheetName val="2006 Budget RNF"/>
      <sheetName val="Weather Impact on Ele 06"/>
      <sheetName val="2004 Net Actuals"/>
      <sheetName val="EFC 2004 Actual"/>
      <sheetName val="2005F vs. 2004A"/>
      <sheetName val=" RNF Var Act v Bud"/>
      <sheetName val="2005F vs. 2004A (2)"/>
      <sheetName val="Gas Net Actuals 05"/>
      <sheetName val="Weather Impact on Ele 05"/>
      <sheetName val="Weather Impact on Gas 05"/>
      <sheetName val="Electric Customer Trend"/>
      <sheetName val="2005 gas thru-put Budget"/>
      <sheetName val="WC Retail Sendout"/>
      <sheetName val="Gas 2004"/>
      <sheetName val="Power Purch Actual"/>
      <sheetName val="1-11 LE"/>
      <sheetName val="2005 Act"/>
      <sheetName val="Gas Net Budget 04"/>
      <sheetName val="PJM Bill"/>
      <sheetName val="EFC Actuals Calc"/>
      <sheetName val="HDD-CDH"/>
      <sheetName val="Gas cust budget &amp; '04"/>
      <sheetName val="Bridge Plan to Ac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65">
          <cell r="AH365">
            <v>1903.3710957185003</v>
          </cell>
          <cell r="AI365">
            <v>1679.8948908485418</v>
          </cell>
          <cell r="AJ365">
            <v>1726.5958432337889</v>
          </cell>
        </row>
        <row r="366">
          <cell r="AH366">
            <v>704.40760551273434</v>
          </cell>
          <cell r="AI366">
            <v>612.19739525369812</v>
          </cell>
          <cell r="AJ366">
            <v>633.1610302645322</v>
          </cell>
        </row>
        <row r="367">
          <cell r="AH367">
            <v>1076.5346805867489</v>
          </cell>
          <cell r="AI367">
            <v>953.99948153025605</v>
          </cell>
          <cell r="AJ367">
            <v>965.51475951286477</v>
          </cell>
        </row>
        <row r="368">
          <cell r="AH368">
            <v>3684.3133818179836</v>
          </cell>
          <cell r="AI368">
            <v>3246.0917676324962</v>
          </cell>
          <cell r="AJ368">
            <v>3325.2716330111857</v>
          </cell>
          <cell r="AK368">
            <v>0</v>
          </cell>
          <cell r="AL368">
            <v>0</v>
          </cell>
          <cell r="AM368">
            <v>0</v>
          </cell>
          <cell r="AN368">
            <v>0</v>
          </cell>
          <cell r="AO368">
            <v>0</v>
          </cell>
          <cell r="AP368">
            <v>0</v>
          </cell>
          <cell r="AQ368">
            <v>0</v>
          </cell>
          <cell r="AR368">
            <v>0</v>
          </cell>
          <cell r="AS368">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26">
          <cell r="D26">
            <v>0.40638099999999999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3168.5</v>
          </cell>
          <cell r="F7">
            <v>2750.5</v>
          </cell>
          <cell r="G7">
            <v>2904.2</v>
          </cell>
          <cell r="H7">
            <v>2595.1999999999998</v>
          </cell>
          <cell r="I7">
            <v>2716.6930000000002</v>
          </cell>
          <cell r="J7">
            <v>3154.7049999999999</v>
          </cell>
          <cell r="K7">
            <v>0</v>
          </cell>
          <cell r="L7">
            <v>0</v>
          </cell>
          <cell r="M7">
            <v>0</v>
          </cell>
          <cell r="N7">
            <v>0</v>
          </cell>
          <cell r="O7">
            <v>0</v>
          </cell>
          <cell r="P7">
            <v>0</v>
          </cell>
        </row>
        <row r="8">
          <cell r="A8">
            <v>6</v>
          </cell>
          <cell r="C8" t="str">
            <v>Electric Energy Sales (gWh)</v>
          </cell>
          <cell r="E8">
            <v>2138.6999999999998</v>
          </cell>
          <cell r="F8">
            <v>1947.8</v>
          </cell>
          <cell r="G8">
            <v>2123.1999999999998</v>
          </cell>
          <cell r="H8">
            <v>1797.4</v>
          </cell>
          <cell r="I8">
            <v>1944.586</v>
          </cell>
          <cell r="J8">
            <v>2618.759</v>
          </cell>
          <cell r="K8">
            <v>0</v>
          </cell>
          <cell r="L8">
            <v>0</v>
          </cell>
          <cell r="M8">
            <v>0</v>
          </cell>
          <cell r="N8">
            <v>0</v>
          </cell>
          <cell r="O8">
            <v>0</v>
          </cell>
          <cell r="P8">
            <v>0</v>
          </cell>
        </row>
        <row r="9">
          <cell r="A9">
            <v>7</v>
          </cell>
          <cell r="C9" t="str">
            <v>Electric Load Retention</v>
          </cell>
          <cell r="E9">
            <v>0.67498816474672552</v>
          </cell>
          <cell r="F9">
            <v>0.70816215233593893</v>
          </cell>
          <cell r="G9">
            <v>0.73107912678190201</v>
          </cell>
          <cell r="H9">
            <v>0.69258631319358821</v>
          </cell>
          <cell r="I9">
            <v>0.71579158925944153</v>
          </cell>
          <cell r="J9">
            <v>0.83011216579680192</v>
          </cell>
          <cell r="K9" t="e">
            <v>#DIV/0!</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2015</v>
          </cell>
          <cell r="I10">
            <v>2304.7449999999999</v>
          </cell>
          <cell r="J10">
            <v>2855.761</v>
          </cell>
          <cell r="K10">
            <v>0</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3168.5</v>
          </cell>
          <cell r="F14">
            <v>5919</v>
          </cell>
          <cell r="G14">
            <v>8823.2000000000007</v>
          </cell>
          <cell r="H14">
            <v>2595.1999999999998</v>
          </cell>
          <cell r="I14">
            <v>5311.893</v>
          </cell>
          <cell r="J14">
            <v>8466.598</v>
          </cell>
          <cell r="K14">
            <v>0</v>
          </cell>
          <cell r="L14">
            <v>0</v>
          </cell>
          <cell r="M14">
            <v>0</v>
          </cell>
          <cell r="N14">
            <v>0</v>
          </cell>
          <cell r="O14">
            <v>0</v>
          </cell>
          <cell r="P14">
            <v>0</v>
          </cell>
        </row>
        <row r="15">
          <cell r="A15">
            <v>13</v>
          </cell>
          <cell r="C15" t="str">
            <v>Electric Energy Sales (gWh)</v>
          </cell>
          <cell r="E15">
            <v>2138.6999999999998</v>
          </cell>
          <cell r="F15">
            <v>4086.5</v>
          </cell>
          <cell r="G15">
            <v>6209.7</v>
          </cell>
          <cell r="H15">
            <v>1797.4</v>
          </cell>
          <cell r="I15">
            <v>3741.9859999999999</v>
          </cell>
          <cell r="J15">
            <v>6360.7449999999999</v>
          </cell>
          <cell r="K15">
            <v>0</v>
          </cell>
          <cell r="L15">
            <v>0</v>
          </cell>
          <cell r="M15">
            <v>0</v>
          </cell>
          <cell r="N15">
            <v>0</v>
          </cell>
          <cell r="O15">
            <v>0</v>
          </cell>
          <cell r="P15">
            <v>0</v>
          </cell>
        </row>
        <row r="16">
          <cell r="A16">
            <v>14</v>
          </cell>
          <cell r="C16" t="str">
            <v>Electric Load Retention</v>
          </cell>
          <cell r="E16">
            <v>0.67498816474672552</v>
          </cell>
          <cell r="F16">
            <v>0.6904037844230444</v>
          </cell>
          <cell r="G16">
            <v>0.70379227491159657</v>
          </cell>
          <cell r="H16">
            <v>0.69258631319358821</v>
          </cell>
          <cell r="I16">
            <v>0.70445432541656994</v>
          </cell>
          <cell r="J16">
            <v>0.75127518750742628</v>
          </cell>
          <cell r="K16" t="e">
            <v>#DIV/0!</v>
          </cell>
          <cell r="L16" t="e">
            <v>#DIV/0!</v>
          </cell>
          <cell r="M16" t="e">
            <v>#DIV/0!</v>
          </cell>
          <cell r="N16" t="e">
            <v>#DIV/0!</v>
          </cell>
          <cell r="O16" t="e">
            <v>#DIV/0!</v>
          </cell>
          <cell r="P16" t="e">
            <v>#DIV/0!</v>
          </cell>
        </row>
        <row r="17">
          <cell r="A17">
            <v>15</v>
          </cell>
          <cell r="C17" t="str">
            <v>Energy Purchased (gWh)</v>
          </cell>
          <cell r="E17">
            <v>2320.5419999999999</v>
          </cell>
          <cell r="F17">
            <v>4440.3670000000002</v>
          </cell>
          <cell r="G17">
            <v>6730.3909999999996</v>
          </cell>
          <cell r="H17">
            <v>2015</v>
          </cell>
          <cell r="I17">
            <v>4319.7449999999999</v>
          </cell>
          <cell r="J17">
            <v>7175.5059999999994</v>
          </cell>
          <cell r="K17">
            <v>0</v>
          </cell>
          <cell r="L17">
            <v>0</v>
          </cell>
          <cell r="M17">
            <v>0</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3168.5</v>
          </cell>
          <cell r="F21">
            <v>5919</v>
          </cell>
          <cell r="G21">
            <v>8823.2000000000007</v>
          </cell>
          <cell r="H21">
            <v>11418.400000000001</v>
          </cell>
          <cell r="I21">
            <v>14135.093000000001</v>
          </cell>
          <cell r="J21">
            <v>17289.798000000003</v>
          </cell>
          <cell r="K21">
            <v>17289.798000000003</v>
          </cell>
          <cell r="L21">
            <v>17289.798000000003</v>
          </cell>
          <cell r="M21">
            <v>17289.798000000003</v>
          </cell>
          <cell r="N21">
            <v>17289.798000000003</v>
          </cell>
          <cell r="O21">
            <v>17289.798000000003</v>
          </cell>
          <cell r="P21">
            <v>17289.798000000003</v>
          </cell>
        </row>
        <row r="22">
          <cell r="A22">
            <v>20</v>
          </cell>
          <cell r="C22" t="str">
            <v>Electric Energy Sales (gWh)</v>
          </cell>
          <cell r="E22">
            <v>2138.6999999999998</v>
          </cell>
          <cell r="F22">
            <v>4086.5</v>
          </cell>
          <cell r="G22">
            <v>6209.7</v>
          </cell>
          <cell r="H22">
            <v>8007.1</v>
          </cell>
          <cell r="I22">
            <v>9951.6859999999997</v>
          </cell>
          <cell r="J22">
            <v>12570.445</v>
          </cell>
          <cell r="K22">
            <v>12570.445</v>
          </cell>
          <cell r="L22">
            <v>12570.445</v>
          </cell>
          <cell r="M22">
            <v>12570.445</v>
          </cell>
          <cell r="N22">
            <v>12570.445</v>
          </cell>
          <cell r="O22">
            <v>12570.445</v>
          </cell>
          <cell r="P22">
            <v>12570.445</v>
          </cell>
        </row>
        <row r="23">
          <cell r="A23">
            <v>21</v>
          </cell>
          <cell r="C23" t="str">
            <v>Electric Load Retention</v>
          </cell>
          <cell r="E23">
            <v>0.67498816474672552</v>
          </cell>
          <cell r="F23">
            <v>0.6904037844230444</v>
          </cell>
          <cell r="G23">
            <v>0.70379227491159657</v>
          </cell>
          <cell r="H23">
            <v>0.7012453583689483</v>
          </cell>
          <cell r="I23">
            <v>0.70404106998093319</v>
          </cell>
          <cell r="J23">
            <v>0.72704406378836806</v>
          </cell>
          <cell r="K23">
            <v>0.72704406378836806</v>
          </cell>
          <cell r="L23">
            <v>0.72704406378836806</v>
          </cell>
          <cell r="M23">
            <v>0.72704406378836806</v>
          </cell>
          <cell r="N23">
            <v>0.72704406378836806</v>
          </cell>
          <cell r="O23">
            <v>0.72704406378836806</v>
          </cell>
          <cell r="P23">
            <v>0.72704406378836806</v>
          </cell>
        </row>
        <row r="24">
          <cell r="A24">
            <v>22</v>
          </cell>
          <cell r="C24" t="str">
            <v>Energy Purchased (gWh)</v>
          </cell>
          <cell r="E24">
            <v>2320.5419999999999</v>
          </cell>
          <cell r="F24">
            <v>4440.3670000000002</v>
          </cell>
          <cell r="G24">
            <v>6730.3909999999996</v>
          </cell>
          <cell r="H24">
            <v>8745.3909999999996</v>
          </cell>
          <cell r="I24">
            <v>11050.135999999999</v>
          </cell>
          <cell r="J24">
            <v>13905.896999999999</v>
          </cell>
          <cell r="K24">
            <v>13905.896999999999</v>
          </cell>
          <cell r="L24">
            <v>13905.896999999999</v>
          </cell>
          <cell r="M24">
            <v>13905.896999999999</v>
          </cell>
          <cell r="N24">
            <v>13905.896999999999</v>
          </cell>
          <cell r="O24">
            <v>13905.896999999999</v>
          </cell>
          <cell r="P24">
            <v>13905.896999999999</v>
          </cell>
        </row>
        <row r="25">
          <cell r="A25">
            <v>23</v>
          </cell>
          <cell r="C25" t="str">
            <v>Gas (BCF)</v>
          </cell>
          <cell r="E25">
            <v>11.112</v>
          </cell>
          <cell r="F25">
            <v>19.908000000000001</v>
          </cell>
          <cell r="G25">
            <v>28.270000000000003</v>
          </cell>
          <cell r="H25">
            <v>32.137</v>
          </cell>
          <cell r="I25">
            <v>34.063000000000002</v>
          </cell>
          <cell r="J25">
            <v>35.468000000000004</v>
          </cell>
          <cell r="K25">
            <v>35.468000000000004</v>
          </cell>
          <cell r="L25">
            <v>35.468000000000004</v>
          </cell>
          <cell r="M25">
            <v>35.468000000000004</v>
          </cell>
          <cell r="N25">
            <v>35.468000000000004</v>
          </cell>
          <cell r="O25">
            <v>35.468000000000004</v>
          </cell>
          <cell r="P25">
            <v>35.468000000000004</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0</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0</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0</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0</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0</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0</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0</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0</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0</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0</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0</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0</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0</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0</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0</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0</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0</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0</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0</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0</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0</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0</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0</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0</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0</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0</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0</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0</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0</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0</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0</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0</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0</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0</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0</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0</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0</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0</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0</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0</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0</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0</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0</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0</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0</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0</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0</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9-3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9-3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9-3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9-3 LE Revenue</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9-3 LE Fuel &amp; Purchased Power</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9-3 LE 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9-3 LE Indirect</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9-3 LE SG&amp;A</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9-3 LE BSC</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9-3 LE Corp Center Allocation</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9-3 LE Earnings from Invest.Equity(enter income as neg)</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9-3 LE Loss/(Gain) on Assets Disposal</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9-3 LE Other Operating Expenses</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9-3 LE TOTI</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9-3 LE Total O&amp;M</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9-3 LE D&amp;A</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9-3 LE Interest Expense</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9-3 LE Taxes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9-3 LE Preferred Dividends</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9-3 LE Net Income</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9-3 LE EPS</v>
          </cell>
          <cell r="E254">
            <v>0</v>
          </cell>
          <cell r="F254">
            <v>0</v>
          </cell>
          <cell r="G254">
            <v>0</v>
          </cell>
          <cell r="H254">
            <v>0</v>
          </cell>
          <cell r="I254">
            <v>0</v>
          </cell>
          <cell r="J254">
            <v>0</v>
          </cell>
          <cell r="K254">
            <v>0</v>
          </cell>
          <cell r="L254">
            <v>0</v>
          </cell>
          <cell r="M254">
            <v>0</v>
          </cell>
          <cell r="N254">
            <v>0</v>
          </cell>
          <cell r="O254">
            <v>0</v>
          </cell>
          <cell r="P254">
            <v>0</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9-3 LE Revenue</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9-3 LE Fuel &amp; Purchased Power</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9-3 LE Operating Expenses</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9-3 LE EBIT</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9-3 LE Net Income</v>
          </cell>
          <cell r="E275">
            <v>0</v>
          </cell>
          <cell r="F275">
            <v>0</v>
          </cell>
          <cell r="G275">
            <v>0</v>
          </cell>
          <cell r="H275">
            <v>0</v>
          </cell>
          <cell r="I275">
            <v>0</v>
          </cell>
          <cell r="J275">
            <v>0</v>
          </cell>
          <cell r="K275">
            <v>0</v>
          </cell>
          <cell r="L275">
            <v>0</v>
          </cell>
          <cell r="M275">
            <v>0</v>
          </cell>
          <cell r="N275">
            <v>0</v>
          </cell>
          <cell r="O275">
            <v>0</v>
          </cell>
          <cell r="P275">
            <v>0</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0</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119.50399999999999</v>
          </cell>
          <cell r="L298">
            <v>119.50399999999999</v>
          </cell>
          <cell r="M298">
            <v>119.50399999999999</v>
          </cell>
          <cell r="N298">
            <v>119.50399999999999</v>
          </cell>
          <cell r="O298">
            <v>119.50399999999999</v>
          </cell>
          <cell r="P298">
            <v>119.50399999999999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0</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0</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0</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0</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0</v>
          </cell>
          <cell r="F330">
            <v>0</v>
          </cell>
          <cell r="G330">
            <v>0</v>
          </cell>
          <cell r="H330">
            <v>0</v>
          </cell>
          <cell r="I330">
            <v>0</v>
          </cell>
          <cell r="J330">
            <v>0</v>
          </cell>
          <cell r="K330">
            <v>0</v>
          </cell>
          <cell r="L330">
            <v>0</v>
          </cell>
          <cell r="M330">
            <v>0</v>
          </cell>
          <cell r="N330">
            <v>0</v>
          </cell>
          <cell r="O330">
            <v>0</v>
          </cell>
          <cell r="P330">
            <v>0</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0</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0</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0</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0</v>
          </cell>
          <cell r="F347">
            <v>0</v>
          </cell>
          <cell r="G347">
            <v>0</v>
          </cell>
          <cell r="H347">
            <v>0</v>
          </cell>
          <cell r="I347">
            <v>0</v>
          </cell>
          <cell r="J347">
            <v>0</v>
          </cell>
          <cell r="K347">
            <v>0</v>
          </cell>
          <cell r="L347">
            <v>0</v>
          </cell>
          <cell r="M347">
            <v>0</v>
          </cell>
          <cell r="N347">
            <v>0</v>
          </cell>
          <cell r="O347">
            <v>0</v>
          </cell>
          <cell r="P347">
            <v>0</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9-3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9-3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9.1666666666666661</v>
          </cell>
          <cell r="F366">
            <v>9.1666666666666661</v>
          </cell>
          <cell r="G366">
            <v>9.1666666666666661</v>
          </cell>
          <cell r="H366">
            <v>9.1666666666666661</v>
          </cell>
          <cell r="I366">
            <v>9.1666666666666661</v>
          </cell>
          <cell r="J366">
            <v>9.1666666666666661</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9-3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0</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0</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0</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Gas RNF 8&amp;4"/>
      <sheetName val="12-0LE"/>
      <sheetName val="Actuals"/>
      <sheetName val="Calculations"/>
      <sheetName val="Var Anal"/>
      <sheetName val="MFR"/>
      <sheetName val="QMM"/>
      <sheetName val="BOD"/>
      <sheetName val="BOD-New Format"/>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2767.38</v>
          </cell>
          <cell r="N7">
            <v>2690</v>
          </cell>
          <cell r="O7">
            <v>2589.6999999999998</v>
          </cell>
          <cell r="P7">
            <v>2843.3589999999999</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2419.25</v>
          </cell>
          <cell r="N8">
            <v>2361.4</v>
          </cell>
          <cell r="O8">
            <v>2269.5</v>
          </cell>
          <cell r="P8">
            <v>2479.7440000000001</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v>0.8742023141021471</v>
          </cell>
          <cell r="N9">
            <v>0.87784386617100374</v>
          </cell>
          <cell r="O9">
            <v>0.87635633471058427</v>
          </cell>
          <cell r="P9">
            <v>0.87211780151574259</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2542.9479999999999</v>
          </cell>
          <cell r="N10">
            <v>2534.8000000000002</v>
          </cell>
          <cell r="O10">
            <v>2531.9160000000002</v>
          </cell>
          <cell r="P10">
            <v>2623.3739999999998</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1.5529999999999999</v>
          </cell>
          <cell r="N11">
            <v>3.2</v>
          </cell>
          <cell r="O11">
            <v>4.2839999999999998</v>
          </cell>
          <cell r="P11">
            <v>7.68</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9558.5277769999993</v>
          </cell>
          <cell r="N14">
            <v>2690</v>
          </cell>
          <cell r="O14">
            <v>5279.7</v>
          </cell>
          <cell r="P14">
            <v>8123.0589999999993</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8220.6058350000003</v>
          </cell>
          <cell r="N15">
            <v>2361.4</v>
          </cell>
          <cell r="O15">
            <v>4630.8999999999996</v>
          </cell>
          <cell r="P15">
            <v>7110.6440000000002</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0.86002845069725642</v>
          </cell>
          <cell r="N16">
            <v>0.87784386617100374</v>
          </cell>
          <cell r="O16">
            <v>0.87711422997518795</v>
          </cell>
          <cell r="P16">
            <v>0.87536530265260915</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8837.2890000000007</v>
          </cell>
          <cell r="N17">
            <v>2534.8000000000002</v>
          </cell>
          <cell r="O17">
            <v>5066.7160000000003</v>
          </cell>
          <cell r="P17">
            <v>7690.09</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4.2530000000000001</v>
          </cell>
          <cell r="N18">
            <v>3.2</v>
          </cell>
          <cell r="O18">
            <v>7.484</v>
          </cell>
          <cell r="P18">
            <v>15.164</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26846.308377820005</v>
          </cell>
          <cell r="N21">
            <v>29536.308377820005</v>
          </cell>
          <cell r="O21">
            <v>32126.008377820006</v>
          </cell>
          <cell r="P21">
            <v>34969.367377820003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20789.084415819998</v>
          </cell>
          <cell r="N22">
            <v>23150.484415819999</v>
          </cell>
          <cell r="O22">
            <v>25419.984415819999</v>
          </cell>
          <cell r="P22">
            <v>27899.728415819998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0.77437404514788377</v>
          </cell>
          <cell r="N23">
            <v>0.7837974915377246</v>
          </cell>
          <cell r="O23">
            <v>0.79125872460925195</v>
          </cell>
          <cell r="P23">
            <v>0.79783337554787848</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22743.053</v>
          </cell>
          <cell r="N24">
            <v>25277.852999999999</v>
          </cell>
          <cell r="O24">
            <v>27809.769</v>
          </cell>
          <cell r="P24">
            <v>30433.143</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39.721000000000004</v>
          </cell>
          <cell r="N25">
            <v>42.921000000000006</v>
          </cell>
          <cell r="O25">
            <v>47.205000000000005</v>
          </cell>
          <cell r="P25">
            <v>54.885000000000005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321.43770185</v>
          </cell>
          <cell r="N28">
            <v>299.52379643</v>
          </cell>
          <cell r="O28">
            <v>309.85516401999996</v>
          </cell>
          <cell r="P28">
            <v>348.13904506</v>
          </cell>
        </row>
        <row r="29">
          <cell r="A29">
            <v>27</v>
          </cell>
          <cell r="C29" t="str">
            <v>Purchased Power/Fuel/GRT</v>
          </cell>
          <cell r="E29">
            <v>188.25515300000001</v>
          </cell>
          <cell r="F29">
            <v>153.82531661000002</v>
          </cell>
          <cell r="G29">
            <v>176.21995024999998</v>
          </cell>
          <cell r="H29">
            <v>133.67021802000002</v>
          </cell>
          <cell r="I29">
            <v>126.70990332000002</v>
          </cell>
          <cell r="J29">
            <v>157.16201578000002</v>
          </cell>
          <cell r="K29">
            <v>172.93887914000001</v>
          </cell>
          <cell r="L29">
            <v>187.20721846000001</v>
          </cell>
          <cell r="M29">
            <v>159.63313995000001</v>
          </cell>
          <cell r="N29">
            <v>157.49261088000003</v>
          </cell>
          <cell r="O29">
            <v>148.59516422000002</v>
          </cell>
          <cell r="P29">
            <v>176.72369377999999</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10.778851230000001</v>
          </cell>
          <cell r="N30">
            <v>13.123845610000002</v>
          </cell>
          <cell r="O30">
            <v>12.545253650000001</v>
          </cell>
          <cell r="P30">
            <v>16.293001319999998</v>
          </cell>
        </row>
        <row r="31">
          <cell r="A31">
            <v>29</v>
          </cell>
          <cell r="C31" t="str">
            <v>Indirect Expenses</v>
          </cell>
          <cell r="E31">
            <v>21.527808</v>
          </cell>
          <cell r="F31">
            <v>16.31996754</v>
          </cell>
          <cell r="G31">
            <v>24.118917639999999</v>
          </cell>
          <cell r="H31">
            <v>13.420117099999999</v>
          </cell>
          <cell r="I31">
            <v>15.96905312</v>
          </cell>
          <cell r="J31">
            <v>25.940496230000001</v>
          </cell>
          <cell r="K31">
            <v>21.806436129999998</v>
          </cell>
          <cell r="L31">
            <v>20.097042160000001</v>
          </cell>
          <cell r="M31">
            <v>25.306787209999996</v>
          </cell>
          <cell r="N31">
            <v>26.089818739999998</v>
          </cell>
          <cell r="O31">
            <v>18.723613780000001</v>
          </cell>
          <cell r="P31">
            <v>15.93596136</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23.1658191</v>
          </cell>
          <cell r="N32">
            <v>6.4161868699999998</v>
          </cell>
          <cell r="O32">
            <v>6.1426728500000003</v>
          </cell>
          <cell r="P32">
            <v>33.991103470000006</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3.0361404900000002</v>
          </cell>
          <cell r="N33">
            <v>3.3586731200000002</v>
          </cell>
          <cell r="O33">
            <v>3.1064604399999998</v>
          </cell>
          <cell r="P33">
            <v>4.3150223700000003</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2.6004733300000002</v>
          </cell>
          <cell r="N34">
            <v>1.7854189199999999</v>
          </cell>
          <cell r="O34">
            <v>3.23751941</v>
          </cell>
          <cell r="P34">
            <v>5.5704914400000005</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-2.5758E-2</v>
          </cell>
          <cell r="N35">
            <v>-2.4344999999999999E-2</v>
          </cell>
          <cell r="O35">
            <v>-3.2133000000000002E-2</v>
          </cell>
          <cell r="P35">
            <v>-9.9089999999999994E-3</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9.6868460000000003E-2</v>
          </cell>
          <cell r="O36">
            <v>-5.1809000000000002E-4</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-2.488483E-2</v>
          </cell>
          <cell r="N37">
            <v>-0.67961923000000002</v>
          </cell>
          <cell r="O37">
            <v>-0.32153398</v>
          </cell>
          <cell r="P37">
            <v>-0.12215531</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3.5264330299999997</v>
          </cell>
          <cell r="N38">
            <v>-3.7657844900000002</v>
          </cell>
          <cell r="O38">
            <v>4.7918661900000004</v>
          </cell>
          <cell r="P38">
            <v>-5.3199415800000001</v>
          </cell>
        </row>
        <row r="39">
          <cell r="A39">
            <v>37</v>
          </cell>
          <cell r="C39" t="str">
            <v>Total O&amp;M, Other</v>
          </cell>
          <cell r="E39">
            <v>33.61956605000001</v>
          </cell>
          <cell r="F39">
            <v>53.399482249999998</v>
          </cell>
          <cell r="G39">
            <v>48.362040669999999</v>
          </cell>
          <cell r="H39">
            <v>47.313878399999986</v>
          </cell>
          <cell r="I39">
            <v>35.747433249999993</v>
          </cell>
          <cell r="J39">
            <v>60.547724670000001</v>
          </cell>
          <cell r="K39">
            <v>41.496548779999998</v>
          </cell>
          <cell r="L39">
            <v>47.74732276999999</v>
          </cell>
          <cell r="M39">
            <v>68.363861560000004</v>
          </cell>
          <cell r="N39">
            <v>46.401063000000001</v>
          </cell>
          <cell r="O39">
            <v>48.193201249999994</v>
          </cell>
          <cell r="P39">
            <v>70.653574070000005</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36.189567179999997</v>
          </cell>
          <cell r="N40">
            <v>31.195278140000003</v>
          </cell>
          <cell r="O40">
            <v>31.943144579999998</v>
          </cell>
          <cell r="P40">
            <v>37.078136579999999</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33.102985539999999</v>
          </cell>
          <cell r="N41">
            <v>20.956816440000001</v>
          </cell>
          <cell r="O41">
            <v>29.854356080000002</v>
          </cell>
          <cell r="P41">
            <v>19.284770739999999</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7.2488630000000001</v>
          </cell>
          <cell r="N42">
            <v>15.526020000000001</v>
          </cell>
          <cell r="O42">
            <v>18.535160000000001</v>
          </cell>
          <cell r="P42">
            <v>-6.8698315799999996</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0.80875600000000003</v>
          </cell>
          <cell r="N43">
            <v>0.80875600000000003</v>
          </cell>
          <cell r="O43">
            <v>0.71420132999999997</v>
          </cell>
          <cell r="P43">
            <v>0.71420132999999997</v>
          </cell>
        </row>
        <row r="44">
          <cell r="A44">
            <v>42</v>
          </cell>
          <cell r="C44" t="str">
            <v>Net Income</v>
          </cell>
          <cell r="E44">
            <v>83.74919795000001</v>
          </cell>
          <cell r="F44">
            <v>-14.675552280000053</v>
          </cell>
          <cell r="G44">
            <v>50.395987329999983</v>
          </cell>
          <cell r="H44">
            <v>23.917105539999984</v>
          </cell>
          <cell r="I44">
            <v>24.731107839999996</v>
          </cell>
          <cell r="J44">
            <v>33.689158589999977</v>
          </cell>
          <cell r="K44">
            <v>41.128582499999986</v>
          </cell>
          <cell r="L44">
            <v>57.903908329999929</v>
          </cell>
          <cell r="M44">
            <v>16.090528620000001</v>
          </cell>
          <cell r="N44">
            <v>28.123251969999995</v>
          </cell>
          <cell r="O44">
            <v>32.019936559999898</v>
          </cell>
          <cell r="P44">
            <v>50.554500139999895</v>
          </cell>
        </row>
        <row r="45">
          <cell r="A45">
            <v>43</v>
          </cell>
          <cell r="C45" t="str">
            <v>EPS</v>
          </cell>
          <cell r="E45">
            <v>0.25976798371588095</v>
          </cell>
          <cell r="F45">
            <v>-4.5519703101737141E-2</v>
          </cell>
          <cell r="G45">
            <v>0.15631509717741932</v>
          </cell>
          <cell r="H45">
            <v>7.4184570533498709E-2</v>
          </cell>
          <cell r="I45">
            <v>7.6709391563275428E-2</v>
          </cell>
          <cell r="J45">
            <v>0.10449490877791556</v>
          </cell>
          <cell r="K45">
            <v>0.12757004497518606</v>
          </cell>
          <cell r="L45">
            <v>0.1796026933312653</v>
          </cell>
          <cell r="M45">
            <v>4.9908587531017373E-2</v>
          </cell>
          <cell r="N45">
            <v>8.7230930428039699E-2</v>
          </cell>
          <cell r="O45">
            <v>9.9317421091811103E-2</v>
          </cell>
          <cell r="P45">
            <v>0.15680676222084336</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750.90823661000002</v>
          </cell>
          <cell r="M48">
            <v>1072.3459384599998</v>
          </cell>
          <cell r="N48">
            <v>1371.86973489</v>
          </cell>
          <cell r="O48">
            <v>1681.7248989100001</v>
          </cell>
          <cell r="P48">
            <v>2029.86394397</v>
          </cell>
        </row>
        <row r="49">
          <cell r="A49">
            <v>47</v>
          </cell>
          <cell r="C49" t="str">
            <v>Purchased Power and Fuel</v>
          </cell>
          <cell r="E49">
            <v>188.25515300000001</v>
          </cell>
          <cell r="F49">
            <v>342.08046961000002</v>
          </cell>
          <cell r="G49">
            <v>518.30041986000003</v>
          </cell>
          <cell r="H49">
            <v>133.67021802000002</v>
          </cell>
          <cell r="I49">
            <v>260.38012134000002</v>
          </cell>
          <cell r="J49">
            <v>417.54213712000001</v>
          </cell>
          <cell r="K49">
            <v>172.93887914000001</v>
          </cell>
          <cell r="L49">
            <v>360.14609759999996</v>
          </cell>
          <cell r="M49">
            <v>519.77923754999995</v>
          </cell>
          <cell r="N49">
            <v>677.27184842999998</v>
          </cell>
          <cell r="O49">
            <v>825.86701264999999</v>
          </cell>
          <cell r="P49">
            <v>1002.5907064300001</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36.991311010000004</v>
          </cell>
          <cell r="N50">
            <v>50.11515662</v>
          </cell>
          <cell r="O50">
            <v>62.66041027</v>
          </cell>
          <cell r="P50">
            <v>78.953411589999988</v>
          </cell>
        </row>
        <row r="51">
          <cell r="A51">
            <v>49</v>
          </cell>
          <cell r="C51" t="str">
            <v>Indirect Expenses</v>
          </cell>
          <cell r="E51">
            <v>21.527808</v>
          </cell>
          <cell r="F51">
            <v>37.847775540000001</v>
          </cell>
          <cell r="G51">
            <v>61.966693179999993</v>
          </cell>
          <cell r="H51">
            <v>13.420117099999999</v>
          </cell>
          <cell r="I51">
            <v>29.389170219999997</v>
          </cell>
          <cell r="J51">
            <v>55.329666450000005</v>
          </cell>
          <cell r="K51">
            <v>21.806436129999998</v>
          </cell>
          <cell r="L51">
            <v>41.903478289999995</v>
          </cell>
          <cell r="M51">
            <v>67.210265499999991</v>
          </cell>
          <cell r="N51">
            <v>93.30008423999999</v>
          </cell>
          <cell r="O51">
            <v>112.02369802</v>
          </cell>
          <cell r="P51">
            <v>127.95965938000001</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13.671635140000001</v>
          </cell>
          <cell r="M52">
            <v>36.83745424</v>
          </cell>
          <cell r="N52">
            <v>43.253641110000004</v>
          </cell>
          <cell r="O52">
            <v>49.396313960000001</v>
          </cell>
          <cell r="P52">
            <v>83.387417429999999</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4.8248212299999995</v>
          </cell>
          <cell r="M53">
            <v>7.8609617199999997</v>
          </cell>
          <cell r="N53">
            <v>11.219634839999999</v>
          </cell>
          <cell r="O53">
            <v>14.326095279999999</v>
          </cell>
          <cell r="P53">
            <v>18.641117649999998</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7.6291508100000005</v>
          </cell>
          <cell r="N54">
            <v>9.4145697300000002</v>
          </cell>
          <cell r="O54">
            <v>12.652089140000001</v>
          </cell>
          <cell r="P54">
            <v>18.222580580000002</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-0.24623600000000001</v>
          </cell>
          <cell r="N55">
            <v>-0.27058100000000002</v>
          </cell>
          <cell r="O55">
            <v>-0.30271400000000004</v>
          </cell>
          <cell r="P55">
            <v>-0.31262300000000004</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-3.5480999999999998E-3</v>
          </cell>
          <cell r="N56">
            <v>9.3320360000000005E-2</v>
          </cell>
          <cell r="O56">
            <v>9.2802270000000006E-2</v>
          </cell>
          <cell r="P56">
            <v>9.2802270000000006E-2</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-3.4542899999999988E-3</v>
          </cell>
          <cell r="M57">
            <v>-2.8339119999999999E-2</v>
          </cell>
          <cell r="N57">
            <v>-0.70795835000000007</v>
          </cell>
          <cell r="O57">
            <v>-1.0294923300000001</v>
          </cell>
          <cell r="P57">
            <v>-1.15164764</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-2.1697199799999995</v>
          </cell>
          <cell r="M58">
            <v>1.3567130500000002</v>
          </cell>
          <cell r="N58">
            <v>-2.40907144</v>
          </cell>
          <cell r="O58">
            <v>2.3827947500000004</v>
          </cell>
          <cell r="P58">
            <v>-2.9371468299999997</v>
          </cell>
        </row>
        <row r="59">
          <cell r="A59">
            <v>57</v>
          </cell>
          <cell r="C59" t="str">
            <v>Total O&amp;M, Other</v>
          </cell>
          <cell r="E59">
            <v>33.61956605000001</v>
          </cell>
          <cell r="F59">
            <v>87.019048300000009</v>
          </cell>
          <cell r="G59">
            <v>135.38108896999998</v>
          </cell>
          <cell r="H59">
            <v>47.313878399999986</v>
          </cell>
          <cell r="I59">
            <v>83.061311649999979</v>
          </cell>
          <cell r="J59">
            <v>143.60903632</v>
          </cell>
          <cell r="K59">
            <v>41.496548779999998</v>
          </cell>
          <cell r="L59">
            <v>89.243871550000009</v>
          </cell>
          <cell r="M59">
            <v>157.60773311</v>
          </cell>
          <cell r="N59">
            <v>204.00879610999999</v>
          </cell>
          <cell r="O59">
            <v>252.20199735999992</v>
          </cell>
          <cell r="P59">
            <v>322.85557142999994</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115.8932513</v>
          </cell>
          <cell r="N60">
            <v>147.08852944</v>
          </cell>
          <cell r="O60">
            <v>179.03167402000003</v>
          </cell>
          <cell r="P60">
            <v>216.1098106</v>
          </cell>
        </row>
        <row r="61">
          <cell r="A61">
            <v>59</v>
          </cell>
          <cell r="C61" t="str">
            <v>Net Income</v>
          </cell>
          <cell r="E61">
            <v>83.74919795000001</v>
          </cell>
          <cell r="F61">
            <v>69.073645669999962</v>
          </cell>
          <cell r="G61">
            <v>119.46963300000013</v>
          </cell>
          <cell r="H61">
            <v>23.917105539999984</v>
          </cell>
          <cell r="I61">
            <v>48.64821337999993</v>
          </cell>
          <cell r="J61">
            <v>82.337371970000177</v>
          </cell>
          <cell r="K61">
            <v>41.128582499999986</v>
          </cell>
          <cell r="L61">
            <v>99.032490830000043</v>
          </cell>
          <cell r="M61">
            <v>115.12301944999987</v>
          </cell>
          <cell r="N61">
            <v>142.26627142000012</v>
          </cell>
          <cell r="O61">
            <v>174.28620798000014</v>
          </cell>
          <cell r="P61">
            <v>224.84070812000002</v>
          </cell>
        </row>
        <row r="62">
          <cell r="A62">
            <v>60</v>
          </cell>
          <cell r="C62" t="str">
            <v>EPS</v>
          </cell>
          <cell r="E62">
            <v>0.25976798371588095</v>
          </cell>
          <cell r="F62">
            <v>0.2142482806141438</v>
          </cell>
          <cell r="G62">
            <v>0.37056337779156373</v>
          </cell>
          <cell r="H62">
            <v>7.4184570533498709E-2</v>
          </cell>
          <cell r="I62">
            <v>0.150893962096774</v>
          </cell>
          <cell r="J62">
            <v>0.25538887087469042</v>
          </cell>
          <cell r="K62">
            <v>0.12757004497518606</v>
          </cell>
          <cell r="L62">
            <v>0.30717273830645175</v>
          </cell>
          <cell r="M62">
            <v>0.3570813258374686</v>
          </cell>
          <cell r="N62">
            <v>0.44127255403225846</v>
          </cell>
          <cell r="O62">
            <v>0.54058997512406992</v>
          </cell>
          <cell r="P62">
            <v>0.69739673734491325</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3029.2838836999999</v>
          </cell>
          <cell r="N65">
            <v>3306.93618014</v>
          </cell>
          <cell r="O65">
            <v>3616.7913441599999</v>
          </cell>
          <cell r="P65">
            <v>3964.9303892199996</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1456.6035530900001</v>
          </cell>
          <cell r="N66">
            <v>1613.1161639699999</v>
          </cell>
          <cell r="O66">
            <v>1761.7513281900001</v>
          </cell>
          <cell r="P66">
            <v>1938.44402197</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103.32057830000001</v>
          </cell>
          <cell r="N67">
            <v>116.44442390999998</v>
          </cell>
          <cell r="O67">
            <v>128.98967756000002</v>
          </cell>
          <cell r="P67">
            <v>145.28267887999999</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183.52847936999999</v>
          </cell>
          <cell r="N68">
            <v>209.61829811000001</v>
          </cell>
          <cell r="O68">
            <v>228.30191188999999</v>
          </cell>
          <cell r="P68">
            <v>244.26887324999996</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79.631861529999995</v>
          </cell>
          <cell r="N69">
            <v>86.048048400000013</v>
          </cell>
          <cell r="O69">
            <v>92.190721249999996</v>
          </cell>
          <cell r="P69">
            <v>126.18182472000001</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25.382144520000004</v>
          </cell>
          <cell r="N70">
            <v>28.740817640000003</v>
          </cell>
          <cell r="O70">
            <v>31.847278080000006</v>
          </cell>
          <cell r="P70">
            <v>36.162300450000004</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21.888801549999997</v>
          </cell>
          <cell r="N71">
            <v>23.674220469999998</v>
          </cell>
          <cell r="O71">
            <v>26.911739879999999</v>
          </cell>
          <cell r="P71">
            <v>32.482231319999997</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-0.25930065999999641</v>
          </cell>
          <cell r="N72">
            <v>-0.28364565999999641</v>
          </cell>
          <cell r="O72">
            <v>-0.31577865999999644</v>
          </cell>
          <cell r="P72">
            <v>-0.32568765999999644</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0.24557968999999999</v>
          </cell>
          <cell r="O73">
            <v>0.24506160000000002</v>
          </cell>
          <cell r="P73">
            <v>0.24506160000000002</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-9.2164008899999974</v>
          </cell>
          <cell r="N74">
            <v>-9.8960201199999975</v>
          </cell>
          <cell r="O74">
            <v>-10.217554099999997</v>
          </cell>
          <cell r="P74">
            <v>-10.339709409999998</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31.191957210000005</v>
          </cell>
          <cell r="N75">
            <v>27.426172720000004</v>
          </cell>
          <cell r="O75">
            <v>32.218038910000004</v>
          </cell>
          <cell r="P75">
            <v>26.898097330000006</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435.46812092999994</v>
          </cell>
          <cell r="N76">
            <v>482.01789516000008</v>
          </cell>
          <cell r="O76">
            <v>530.17109641000002</v>
          </cell>
          <cell r="P76">
            <v>600.85567048000007</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315.56147118000001</v>
          </cell>
          <cell r="N77">
            <v>346.75674932000004</v>
          </cell>
          <cell r="O77">
            <v>378.69989390000006</v>
          </cell>
          <cell r="P77">
            <v>415.77803047999998</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317.71816881000001</v>
          </cell>
          <cell r="N78">
            <v>338.67498525000002</v>
          </cell>
          <cell r="O78">
            <v>368.52934133000002</v>
          </cell>
          <cell r="P78">
            <v>387.81411206999996</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179.57576202000001</v>
          </cell>
          <cell r="N79">
            <v>186.02653102000002</v>
          </cell>
          <cell r="O79">
            <v>204.56169102000001</v>
          </cell>
          <cell r="P79">
            <v>197.69185944</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7.2788026600000002</v>
          </cell>
          <cell r="N80">
            <v>8.0875586600000009</v>
          </cell>
          <cell r="O80">
            <v>8.8017599900000008</v>
          </cell>
          <cell r="P80">
            <v>9.5159613200000006</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316.92873883999999</v>
          </cell>
          <cell r="N81">
            <v>332.25574182000105</v>
          </cell>
          <cell r="O81">
            <v>364.27567837999999</v>
          </cell>
          <cell r="P81">
            <v>414.83017851999898</v>
          </cell>
        </row>
        <row r="82">
          <cell r="A82">
            <v>80</v>
          </cell>
          <cell r="C82" t="str">
            <v>EPS</v>
          </cell>
          <cell r="E82">
            <v>0.25976672149503727</v>
          </cell>
          <cell r="F82">
            <v>0.21424701839330049</v>
          </cell>
          <cell r="G82">
            <v>0.37056211557071977</v>
          </cell>
          <cell r="H82">
            <v>0.44474668610421808</v>
          </cell>
          <cell r="I82">
            <v>0.5214560776674938</v>
          </cell>
          <cell r="J82">
            <v>0.62595098644540936</v>
          </cell>
          <cell r="K82">
            <v>0.75352103142059701</v>
          </cell>
          <cell r="L82">
            <v>0.93312372310794012</v>
          </cell>
          <cell r="M82">
            <v>0.98302958697270482</v>
          </cell>
          <cell r="N82">
            <v>1.0305699187965294</v>
          </cell>
          <cell r="O82">
            <v>1.1298873398883376</v>
          </cell>
          <cell r="P82">
            <v>1.286694102109178</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10-2 LE Delivery</v>
          </cell>
          <cell r="E164">
            <v>3167.65982983</v>
          </cell>
          <cell r="F164">
            <v>5916.9344168200005</v>
          </cell>
          <cell r="G164">
            <v>8820.1229928200009</v>
          </cell>
          <cell r="H164">
            <v>11413.15721282</v>
          </cell>
          <cell r="I164">
            <v>14124.356068820001</v>
          </cell>
          <cell r="J164">
            <v>17287.780600820002</v>
          </cell>
          <cell r="K164">
            <v>20499.114272820003</v>
          </cell>
          <cell r="L164">
            <v>24078.928377820004</v>
          </cell>
          <cell r="M164">
            <v>26914.087291874239</v>
          </cell>
          <cell r="N164">
            <v>29592.991918055159</v>
          </cell>
          <cell r="O164">
            <v>32324.968463807498</v>
          </cell>
          <cell r="P164">
            <v>35418.10736897101</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10-2 LE Sales</v>
          </cell>
          <cell r="E168">
            <v>2137.8675628299998</v>
          </cell>
          <cell r="F168">
            <v>4084.4234148199998</v>
          </cell>
          <cell r="G168">
            <v>6206.6277138199994</v>
          </cell>
          <cell r="H168">
            <v>8001.9078298199993</v>
          </cell>
          <cell r="I168">
            <v>9940.9998638199995</v>
          </cell>
          <cell r="J168">
            <v>12568.478580819999</v>
          </cell>
          <cell r="K168">
            <v>15315.48766682</v>
          </cell>
          <cell r="L168">
            <v>18369.834415819998</v>
          </cell>
          <cell r="M168">
            <v>20967.074476482816</v>
          </cell>
          <cell r="N168">
            <v>23438.964911527179</v>
          </cell>
          <cell r="O168">
            <v>25946.554322843753</v>
          </cell>
          <cell r="P168">
            <v>28773.741740797206</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10-2 LE Gas</v>
          </cell>
          <cell r="E172">
            <v>11.111705499999999</v>
          </cell>
          <cell r="F172">
            <v>19.907502440000002</v>
          </cell>
          <cell r="G172">
            <v>28.269929660000003</v>
          </cell>
          <cell r="H172">
            <v>32.136439300000006</v>
          </cell>
          <cell r="I172">
            <v>34.062582260000006</v>
          </cell>
          <cell r="J172">
            <v>35.467214300000009</v>
          </cell>
          <cell r="K172">
            <v>36.823003140000012</v>
          </cell>
          <cell r="L172">
            <v>38.167492580000008</v>
          </cell>
          <cell r="M172">
            <v>39.730988491617573</v>
          </cell>
          <cell r="N172">
            <v>43.354074566204467</v>
          </cell>
          <cell r="O172">
            <v>49.830147565648602</v>
          </cell>
          <cell r="P172">
            <v>60.065335066330803</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10-2 LE Delivery</v>
          </cell>
          <cell r="E177">
            <v>3167.65982983</v>
          </cell>
          <cell r="F177">
            <v>5916.9344168200005</v>
          </cell>
          <cell r="G177">
            <v>8820.1229928200009</v>
          </cell>
          <cell r="H177">
            <v>2593.03422</v>
          </cell>
          <cell r="I177">
            <v>5304.2330760000004</v>
          </cell>
          <cell r="J177">
            <v>8467.6576080000013</v>
          </cell>
          <cell r="K177">
            <v>3211.3336719999998</v>
          </cell>
          <cell r="L177">
            <v>6791.1477770000001</v>
          </cell>
          <cell r="M177">
            <v>9626.3066910542366</v>
          </cell>
          <cell r="N177">
            <v>2678.9046261809203</v>
          </cell>
          <cell r="O177">
            <v>5410.8811719332589</v>
          </cell>
          <cell r="P177">
            <v>8504.0200770967695</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10-2 LE Sales</v>
          </cell>
          <cell r="E181">
            <v>2137.8675628299998</v>
          </cell>
          <cell r="F181">
            <v>4084.4234148199998</v>
          </cell>
          <cell r="G181">
            <v>6206.6277138199994</v>
          </cell>
          <cell r="H181">
            <v>1795.2801159999999</v>
          </cell>
          <cell r="I181">
            <v>3734.3721499999992</v>
          </cell>
          <cell r="J181">
            <v>6361.8508669999992</v>
          </cell>
          <cell r="K181">
            <v>2747.009086</v>
          </cell>
          <cell r="L181">
            <v>5801.3558350000003</v>
          </cell>
          <cell r="M181">
            <v>8398.5958956628183</v>
          </cell>
          <cell r="N181">
            <v>2471.890435044364</v>
          </cell>
          <cell r="O181">
            <v>4979.4798463609377</v>
          </cell>
          <cell r="P181">
            <v>7806.667264314392</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10-2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3007.3826732400003</v>
          </cell>
          <cell r="N186">
            <v>3306.9065057500002</v>
          </cell>
          <cell r="O186">
            <v>3616.76166977</v>
          </cell>
          <cell r="P186">
            <v>3964.9007148300002</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935.90955698000005</v>
          </cell>
          <cell r="K189">
            <v>1131.0992412220598</v>
          </cell>
          <cell r="L189">
            <v>1317.3411094566231</v>
          </cell>
          <cell r="M189">
            <v>1474.4382349955674</v>
          </cell>
          <cell r="N189">
            <v>1637.2367862877882</v>
          </cell>
          <cell r="O189">
            <v>1826.4261510584761</v>
          </cell>
          <cell r="P189">
            <v>2060.9356036662348</v>
          </cell>
        </row>
        <row r="190">
          <cell r="A190">
            <v>188</v>
          </cell>
          <cell r="C190" t="str">
            <v>10-2 LE Fuel &amp; Purchased Power</v>
          </cell>
          <cell r="E190">
            <v>188.235983</v>
          </cell>
          <cell r="F190">
            <v>342.03788982000003</v>
          </cell>
          <cell r="G190">
            <v>518.23049336000008</v>
          </cell>
          <cell r="H190">
            <v>651.92043703000013</v>
          </cell>
          <cell r="I190">
            <v>778.65086868000014</v>
          </cell>
          <cell r="J190">
            <v>935.94588446000012</v>
          </cell>
          <cell r="K190">
            <v>1108.8526090800001</v>
          </cell>
          <cell r="L190">
            <v>1296.0522913</v>
          </cell>
          <cell r="M190">
            <v>1455.6994668499999</v>
          </cell>
          <cell r="N190">
            <v>1613.1921777299999</v>
          </cell>
          <cell r="O190">
            <v>1761.8252039499998</v>
          </cell>
          <cell r="P190">
            <v>1938.5492037699998</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10-2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103.32290248</v>
          </cell>
          <cell r="N194">
            <v>116.44674809</v>
          </cell>
          <cell r="O194">
            <v>128.99200174000001</v>
          </cell>
          <cell r="P194">
            <v>145.28500306000001</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117.22935963</v>
          </cell>
          <cell r="K197">
            <v>117.22935963</v>
          </cell>
          <cell r="L197">
            <v>117.22935963</v>
          </cell>
          <cell r="M197">
            <v>117.22935963</v>
          </cell>
          <cell r="N197">
            <v>117.22935963</v>
          </cell>
          <cell r="O197">
            <v>117.22935963</v>
          </cell>
          <cell r="P197">
            <v>117.22935963</v>
          </cell>
        </row>
        <row r="198">
          <cell r="A198">
            <v>196</v>
          </cell>
          <cell r="C198" t="str">
            <v>10-2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183.52562513000001</v>
          </cell>
          <cell r="N198">
            <v>209.61812739000001</v>
          </cell>
          <cell r="O198">
            <v>228.30387917000002</v>
          </cell>
          <cell r="P198">
            <v>244.23953449000001</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10-2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79.631862890000008</v>
          </cell>
          <cell r="N202">
            <v>86.048049760000012</v>
          </cell>
          <cell r="O202">
            <v>92.190722610000009</v>
          </cell>
          <cell r="P202">
            <v>109.60286408000002</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10-2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25.382144520000004</v>
          </cell>
          <cell r="N206">
            <v>28.740817640000003</v>
          </cell>
          <cell r="O206">
            <v>31.847278080000002</v>
          </cell>
          <cell r="P206">
            <v>36.162300450000004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10-2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21.888801549999997</v>
          </cell>
          <cell r="N210">
            <v>23.674220469999998</v>
          </cell>
          <cell r="O210">
            <v>26.911739879999999</v>
          </cell>
          <cell r="P210">
            <v>32.482231319999997</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10-2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-0.24836900000000001</v>
          </cell>
          <cell r="N214">
            <v>-0.27271400000000001</v>
          </cell>
          <cell r="O214">
            <v>-0.30484700000000003</v>
          </cell>
          <cell r="P214">
            <v>-0.31475600000000004</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10-2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0.24557969000000002</v>
          </cell>
          <cell r="O218">
            <v>0.24506160000000002</v>
          </cell>
          <cell r="P218">
            <v>0.24506160000000002</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10-2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-9.2158459500000003</v>
          </cell>
          <cell r="N222">
            <v>-9.8954651800000004</v>
          </cell>
          <cell r="O222">
            <v>-10.21699916</v>
          </cell>
          <cell r="P222">
            <v>-10.33915447</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10-2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31.191957210000002</v>
          </cell>
          <cell r="N226">
            <v>27.42617272</v>
          </cell>
          <cell r="O226">
            <v>32.218038910000004</v>
          </cell>
          <cell r="P226">
            <v>26.898097330000006</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278.93405694999996</v>
          </cell>
          <cell r="K229">
            <v>330.19384745999992</v>
          </cell>
          <cell r="L229">
            <v>382.34982323000003</v>
          </cell>
          <cell r="M229">
            <v>438.15650005999998</v>
          </cell>
          <cell r="N229">
            <v>494.01478516333333</v>
          </cell>
          <cell r="O229">
            <v>542.66350206666664</v>
          </cell>
          <cell r="P229">
            <v>600.59849571000018</v>
          </cell>
        </row>
        <row r="230">
          <cell r="A230">
            <v>228</v>
          </cell>
          <cell r="C230" t="str">
            <v>10-2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435.62779005999994</v>
          </cell>
          <cell r="N230">
            <v>482.03153658000008</v>
          </cell>
          <cell r="O230">
            <v>530.18687583000008</v>
          </cell>
          <cell r="P230">
            <v>584.26118185999997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10-2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315.56147183000002</v>
          </cell>
          <cell r="N234">
            <v>346.75674997000004</v>
          </cell>
          <cell r="O234">
            <v>378.69989455000007</v>
          </cell>
          <cell r="P234">
            <v>415.77803113000004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10-2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317.7156334</v>
          </cell>
          <cell r="N238">
            <v>338.67244984000001</v>
          </cell>
          <cell r="O238">
            <v>368.52680592000002</v>
          </cell>
          <cell r="P238">
            <v>387.81157666000001</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10-2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170.50076204999999</v>
          </cell>
          <cell r="N242">
            <v>186.02678204999998</v>
          </cell>
          <cell r="O242">
            <v>204.56194204999997</v>
          </cell>
          <cell r="P242">
            <v>221.22586846999997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10-2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7.2725819900000008</v>
          </cell>
          <cell r="N246">
            <v>8.0815819900000001</v>
          </cell>
          <cell r="O246">
            <v>8.79578332</v>
          </cell>
          <cell r="P246">
            <v>9.5099846499999998</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201.77461993000009</v>
          </cell>
          <cell r="K249">
            <v>247.007691803612</v>
          </cell>
          <cell r="L249">
            <v>288.78770774678208</v>
          </cell>
          <cell r="M249">
            <v>312.81799557849922</v>
          </cell>
          <cell r="N249">
            <v>328.41305457508309</v>
          </cell>
          <cell r="O249">
            <v>356.42060708130947</v>
          </cell>
          <cell r="P249">
            <v>393.49433238597277</v>
          </cell>
        </row>
        <row r="250">
          <cell r="A250">
            <v>248</v>
          </cell>
          <cell r="C250" t="str">
            <v>10-2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304.39760371000017</v>
          </cell>
          <cell r="N250">
            <v>331.53786424000015</v>
          </cell>
          <cell r="O250">
            <v>363.55780080000022</v>
          </cell>
          <cell r="P250">
            <v>407.15750494000025</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0.63451138342767321</v>
          </cell>
          <cell r="K253">
            <v>0.77675374781010065</v>
          </cell>
          <cell r="L253">
            <v>0.90813744574459765</v>
          </cell>
          <cell r="M253">
            <v>0.98370438861163279</v>
          </cell>
          <cell r="N253">
            <v>1.0327454546386261</v>
          </cell>
          <cell r="O253">
            <v>1.1208195191236145</v>
          </cell>
          <cell r="P253">
            <v>1.2374035609621783</v>
          </cell>
        </row>
        <row r="254">
          <cell r="A254">
            <v>252</v>
          </cell>
          <cell r="C254" t="str">
            <v>10-2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0.94124181728509648</v>
          </cell>
          <cell r="N254">
            <v>1.0251634639455789</v>
          </cell>
          <cell r="O254">
            <v>1.1241737810760677</v>
          </cell>
          <cell r="P254">
            <v>1.2589904296227592</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10-2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699.94656234000013</v>
          </cell>
          <cell r="P259">
            <v>1750.4215008000001</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417.41113712000003</v>
          </cell>
          <cell r="K262">
            <v>195.18968424205991</v>
          </cell>
          <cell r="L262">
            <v>381.43155247662332</v>
          </cell>
          <cell r="M262">
            <v>538.52867801556761</v>
          </cell>
          <cell r="N262">
            <v>162.79855129222074</v>
          </cell>
          <cell r="O262">
            <v>351.98791606290871</v>
          </cell>
          <cell r="P262">
            <v>586.49736867066736</v>
          </cell>
        </row>
        <row r="263">
          <cell r="A263">
            <v>261</v>
          </cell>
          <cell r="C263" t="str">
            <v>10-2 LE Fuel &amp; Purchased Power</v>
          </cell>
          <cell r="E263">
            <v>188.235983</v>
          </cell>
          <cell r="F263">
            <v>342.03788982000003</v>
          </cell>
          <cell r="G263">
            <v>518.23049336000008</v>
          </cell>
          <cell r="H263">
            <v>518.23049335999997</v>
          </cell>
          <cell r="I263">
            <v>651.92043703000002</v>
          </cell>
          <cell r="J263">
            <v>778.65086868000003</v>
          </cell>
          <cell r="K263">
            <v>157.29501578</v>
          </cell>
          <cell r="L263">
            <v>575.01040688000001</v>
          </cell>
          <cell r="M263">
            <v>747.91713149999998</v>
          </cell>
          <cell r="N263">
            <v>187.19968222</v>
          </cell>
          <cell r="O263">
            <v>346.84685777000004</v>
          </cell>
          <cell r="P263">
            <v>866.60044016000006</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126.96092987999997</v>
          </cell>
          <cell r="K266">
            <v>47.792417013436832</v>
          </cell>
          <cell r="L266">
            <v>96.464721927202632</v>
          </cell>
          <cell r="M266">
            <v>148.72133896233862</v>
          </cell>
          <cell r="N266">
            <v>52.307286798732491</v>
          </cell>
          <cell r="O266">
            <v>97.445186964023549</v>
          </cell>
          <cell r="P266">
            <v>151.75504630842943</v>
          </cell>
        </row>
        <row r="267">
          <cell r="A267">
            <v>265</v>
          </cell>
          <cell r="C267" t="str">
            <v>10-2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155.47002005999997</v>
          </cell>
          <cell r="N267">
            <v>50.169531010000128</v>
          </cell>
          <cell r="O267">
            <v>93.533004070000118</v>
          </cell>
          <cell r="P267">
            <v>152.92725167999998</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246.16081579999999</v>
          </cell>
          <cell r="K270">
            <v>108.02473730251863</v>
          </cell>
          <cell r="L270">
            <v>210.65407471372183</v>
          </cell>
          <cell r="M270">
            <v>285.54946195077991</v>
          </cell>
          <cell r="N270">
            <v>61.71534218216231</v>
          </cell>
          <cell r="O270">
            <v>142.82520547314098</v>
          </cell>
          <cell r="P270">
            <v>238.10096376167741</v>
          </cell>
        </row>
        <row r="271">
          <cell r="A271">
            <v>269</v>
          </cell>
          <cell r="C271" t="str">
            <v>10-2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161.62133349000007</v>
          </cell>
          <cell r="P271">
            <v>419.11201432000018</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82.328497969999972</v>
          </cell>
          <cell r="K274">
            <v>45.23307187361192</v>
          </cell>
          <cell r="L274">
            <v>87.01308781678199</v>
          </cell>
          <cell r="M274">
            <v>111.04337564849914</v>
          </cell>
          <cell r="N274">
            <v>15.595058996583873</v>
          </cell>
          <cell r="O274">
            <v>43.602611502810248</v>
          </cell>
          <cell r="P274">
            <v>80.676336807473575</v>
          </cell>
        </row>
        <row r="275">
          <cell r="A275">
            <v>273</v>
          </cell>
          <cell r="C275" t="str">
            <v>10-2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102.62298378000006</v>
          </cell>
          <cell r="N275">
            <v>27.140260529999978</v>
          </cell>
          <cell r="O275">
            <v>59.160197090000054</v>
          </cell>
          <cell r="P275">
            <v>102.75990123000011</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27.764000000000003</v>
          </cell>
          <cell r="K292">
            <v>22.393999999999998</v>
          </cell>
          <cell r="L292">
            <v>17.757000000000001</v>
          </cell>
          <cell r="M292">
            <v>20.173999999999999</v>
          </cell>
          <cell r="N292">
            <v>24.244</v>
          </cell>
          <cell r="O292">
            <v>24.916</v>
          </cell>
          <cell r="P292">
            <v>33.637999999999998</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49.728999999999999</v>
          </cell>
          <cell r="L296">
            <v>59.06</v>
          </cell>
          <cell r="M296">
            <v>74.1905</v>
          </cell>
          <cell r="N296">
            <v>74.1905</v>
          </cell>
          <cell r="O296">
            <v>74.1905</v>
          </cell>
          <cell r="P296">
            <v>74.1905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92.213999999999999</v>
          </cell>
          <cell r="L297">
            <v>100.64</v>
          </cell>
          <cell r="M297">
            <v>105.6835</v>
          </cell>
          <cell r="N297">
            <v>105.6835</v>
          </cell>
          <cell r="O297">
            <v>105.6835</v>
          </cell>
          <cell r="P297">
            <v>105.6835</v>
          </cell>
        </row>
        <row r="298">
          <cell r="A298">
            <v>296</v>
          </cell>
          <cell r="C298" t="str">
            <v>Cap Ex Actual (Total)</v>
          </cell>
          <cell r="E298">
            <v>15.1</v>
          </cell>
          <cell r="F298">
            <v>30.5</v>
          </cell>
          <cell r="G298">
            <v>58.3</v>
          </cell>
          <cell r="H298">
            <v>75</v>
          </cell>
          <cell r="I298">
            <v>93.3</v>
          </cell>
          <cell r="J298">
            <v>121.06399999999999</v>
          </cell>
          <cell r="K298">
            <v>143.458</v>
          </cell>
          <cell r="L298">
            <v>161.215</v>
          </cell>
          <cell r="M298">
            <v>181.38900000000001</v>
          </cell>
          <cell r="N298">
            <v>205.63300000000001</v>
          </cell>
          <cell r="O298">
            <v>230.54900000000001</v>
          </cell>
          <cell r="P298">
            <v>264.18700000000001</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10-2 YTD LE (Growth)</v>
          </cell>
          <cell r="E304">
            <v>7.862333333333333</v>
          </cell>
          <cell r="F304">
            <v>15.724666666666666</v>
          </cell>
          <cell r="G304">
            <v>23.587</v>
          </cell>
          <cell r="H304">
            <v>31.890500000000003</v>
          </cell>
          <cell r="I304">
            <v>40.194000000000003</v>
          </cell>
          <cell r="J304">
            <v>48.695</v>
          </cell>
          <cell r="K304">
            <v>49.728999999999999</v>
          </cell>
          <cell r="L304">
            <v>59.06</v>
          </cell>
          <cell r="M304">
            <v>74.1905</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10-2 YTD LE (Maintenance)</v>
          </cell>
          <cell r="E308">
            <v>11.424333333333335</v>
          </cell>
          <cell r="F308">
            <v>22.84866666666667</v>
          </cell>
          <cell r="G308">
            <v>34.273000000000003</v>
          </cell>
          <cell r="H308">
            <v>43.712000000000003</v>
          </cell>
          <cell r="I308">
            <v>53.151000000000003</v>
          </cell>
          <cell r="J308">
            <v>70.853999999999999</v>
          </cell>
          <cell r="K308">
            <v>92.213999999999999</v>
          </cell>
          <cell r="L308">
            <v>100.64</v>
          </cell>
          <cell r="M308">
            <v>105.6835</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121.06399999999999</v>
          </cell>
          <cell r="K311">
            <v>145.48899999999998</v>
          </cell>
          <cell r="L311">
            <v>169.96499999999997</v>
          </cell>
          <cell r="M311">
            <v>193.44099999999997</v>
          </cell>
          <cell r="N311">
            <v>216.97199999999998</v>
          </cell>
          <cell r="O311">
            <v>240.16699999999997</v>
          </cell>
          <cell r="P311">
            <v>262.44</v>
          </cell>
        </row>
        <row r="312">
          <cell r="A312">
            <v>310</v>
          </cell>
          <cell r="C312" t="str">
            <v>10-2 YTD LE (Total)</v>
          </cell>
          <cell r="E312">
            <v>15.1</v>
          </cell>
          <cell r="F312">
            <v>30.5</v>
          </cell>
          <cell r="G312">
            <v>58.3</v>
          </cell>
          <cell r="H312">
            <v>75</v>
          </cell>
          <cell r="I312">
            <v>93.3</v>
          </cell>
          <cell r="J312">
            <v>121.06399999999999</v>
          </cell>
          <cell r="K312">
            <v>143.458</v>
          </cell>
          <cell r="L312">
            <v>161.215</v>
          </cell>
          <cell r="M312">
            <v>181.38900000000001</v>
          </cell>
          <cell r="N312">
            <v>205.63300000000001</v>
          </cell>
          <cell r="O312">
            <v>230.36700000000002</v>
          </cell>
          <cell r="P312">
            <v>263.88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2.3932713500000005</v>
          </cell>
          <cell r="N316">
            <v>1.99467287</v>
          </cell>
          <cell r="O316">
            <v>4.6455879599999994</v>
          </cell>
          <cell r="P316">
            <v>12.012617080000002</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7.5877737999999999</v>
          </cell>
          <cell r="N317">
            <v>9.5824466699999995</v>
          </cell>
          <cell r="O317">
            <v>14.22803463</v>
          </cell>
          <cell r="P317">
            <v>26.240651710000002</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25.922506750000004</v>
          </cell>
          <cell r="N318">
            <v>27.917179620000002</v>
          </cell>
          <cell r="O318">
            <v>32.562767580000006</v>
          </cell>
          <cell r="P318">
            <v>44.575384660000012</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10-2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2.3932713500000005</v>
          </cell>
          <cell r="P326">
            <v>7.5877737999999999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10-2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44.257242419999997</v>
          </cell>
          <cell r="P330">
            <v>51.845016219999998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11.143178760000001</v>
          </cell>
          <cell r="N333">
            <v>12.55996609</v>
          </cell>
          <cell r="O333">
            <v>9.0892332300000014</v>
          </cell>
          <cell r="P333">
            <v>9.6035120200000001</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34.807217620000003</v>
          </cell>
          <cell r="N334">
            <v>47.367183710000006</v>
          </cell>
          <cell r="O334">
            <v>56.456416940000004</v>
          </cell>
          <cell r="P334">
            <v>66.059928959999993</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96.332722900000007</v>
          </cell>
          <cell r="N335">
            <v>108.89268899</v>
          </cell>
          <cell r="O335">
            <v>117.98192222</v>
          </cell>
          <cell r="P335">
            <v>127.58543424000001</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10-2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23.655603520000003</v>
          </cell>
          <cell r="P343">
            <v>58.462821140000003</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10-2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157.85716888000002</v>
          </cell>
          <cell r="P347">
            <v>192.66438650000003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69</v>
          </cell>
          <cell r="M350">
            <v>0</v>
          </cell>
          <cell r="N350">
            <v>0</v>
          </cell>
          <cell r="O350">
            <v>90</v>
          </cell>
          <cell r="P350">
            <v>83</v>
          </cell>
        </row>
        <row r="351">
          <cell r="A351">
            <v>349</v>
          </cell>
          <cell r="C351" t="str">
            <v>YTD Actual</v>
          </cell>
          <cell r="E351">
            <v>0</v>
          </cell>
          <cell r="F351">
            <v>0</v>
          </cell>
          <cell r="G351">
            <v>45</v>
          </cell>
          <cell r="H351">
            <v>45</v>
          </cell>
          <cell r="I351">
            <v>45</v>
          </cell>
          <cell r="J351">
            <v>100</v>
          </cell>
          <cell r="K351">
            <v>100</v>
          </cell>
          <cell r="L351">
            <v>169</v>
          </cell>
          <cell r="M351">
            <v>169</v>
          </cell>
          <cell r="N351">
            <v>169</v>
          </cell>
          <cell r="O351">
            <v>259</v>
          </cell>
          <cell r="P351">
            <v>342</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10-2 LE</v>
          </cell>
          <cell r="E354">
            <v>0</v>
          </cell>
          <cell r="F354">
            <v>0</v>
          </cell>
          <cell r="G354">
            <v>45</v>
          </cell>
          <cell r="H354">
            <v>45</v>
          </cell>
          <cell r="I354">
            <v>45</v>
          </cell>
          <cell r="J354">
            <v>100</v>
          </cell>
          <cell r="K354">
            <v>100</v>
          </cell>
          <cell r="L354">
            <v>169</v>
          </cell>
          <cell r="M354">
            <v>169</v>
          </cell>
          <cell r="N354">
            <v>169</v>
          </cell>
          <cell r="O354">
            <v>169</v>
          </cell>
          <cell r="P354">
            <v>341</v>
          </cell>
        </row>
        <row r="355">
          <cell r="A355">
            <v>353</v>
          </cell>
          <cell r="C355" t="str">
            <v>Budget</v>
          </cell>
          <cell r="E355">
            <v>0</v>
          </cell>
          <cell r="F355">
            <v>0</v>
          </cell>
          <cell r="G355">
            <v>45</v>
          </cell>
          <cell r="H355">
            <v>0</v>
          </cell>
          <cell r="I355">
            <v>0</v>
          </cell>
          <cell r="J355">
            <v>55</v>
          </cell>
          <cell r="K355">
            <v>0</v>
          </cell>
          <cell r="L355">
            <v>0</v>
          </cell>
          <cell r="M355">
            <v>55</v>
          </cell>
          <cell r="N355">
            <v>0</v>
          </cell>
          <cell r="O355">
            <v>0</v>
          </cell>
          <cell r="P355">
            <v>55</v>
          </cell>
        </row>
        <row r="356">
          <cell r="A356">
            <v>354</v>
          </cell>
          <cell r="C356" t="str">
            <v>Budget YTD</v>
          </cell>
          <cell r="E356">
            <v>0</v>
          </cell>
          <cell r="F356">
            <v>0</v>
          </cell>
          <cell r="G356">
            <v>45</v>
          </cell>
          <cell r="H356">
            <v>45</v>
          </cell>
          <cell r="I356">
            <v>45</v>
          </cell>
          <cell r="J356">
            <v>100</v>
          </cell>
          <cell r="K356">
            <v>100</v>
          </cell>
          <cell r="L356">
            <v>100</v>
          </cell>
          <cell r="M356">
            <v>155</v>
          </cell>
          <cell r="N356">
            <v>155</v>
          </cell>
          <cell r="O356">
            <v>155</v>
          </cell>
          <cell r="P356">
            <v>210</v>
          </cell>
        </row>
        <row r="357">
          <cell r="A357">
            <v>355</v>
          </cell>
          <cell r="B357" t="str">
            <v>Debt Principle Payments</v>
          </cell>
        </row>
        <row r="358">
          <cell r="A358">
            <v>356</v>
          </cell>
          <cell r="C358" t="str">
            <v>Actual</v>
          </cell>
          <cell r="E358">
            <v>0</v>
          </cell>
          <cell r="F358">
            <v>0</v>
          </cell>
          <cell r="G358">
            <v>130</v>
          </cell>
          <cell r="H358">
            <v>0</v>
          </cell>
          <cell r="I358">
            <v>0</v>
          </cell>
          <cell r="J358">
            <v>0</v>
          </cell>
          <cell r="K358">
            <v>0</v>
          </cell>
          <cell r="L358">
            <v>0</v>
          </cell>
          <cell r="M358">
            <v>112</v>
          </cell>
          <cell r="N358">
            <v>0</v>
          </cell>
          <cell r="O358">
            <v>0</v>
          </cell>
          <cell r="P358">
            <v>0</v>
          </cell>
        </row>
        <row r="359">
          <cell r="A359">
            <v>357</v>
          </cell>
          <cell r="C359" t="str">
            <v>YTD Actual</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3-9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6-6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YTD 10-2 LE</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cell r="C363" t="str">
            <v>Budget</v>
          </cell>
          <cell r="E363">
            <v>0</v>
          </cell>
          <cell r="F363">
            <v>0</v>
          </cell>
          <cell r="G363">
            <v>130</v>
          </cell>
          <cell r="H363">
            <v>130</v>
          </cell>
          <cell r="I363">
            <v>130</v>
          </cell>
          <cell r="J363">
            <v>130</v>
          </cell>
          <cell r="K363">
            <v>130</v>
          </cell>
          <cell r="L363">
            <v>130</v>
          </cell>
          <cell r="M363">
            <v>242</v>
          </cell>
          <cell r="N363">
            <v>242</v>
          </cell>
          <cell r="O363">
            <v>242</v>
          </cell>
          <cell r="P363">
            <v>242</v>
          </cell>
        </row>
        <row r="364">
          <cell r="A364">
            <v>362</v>
          </cell>
        </row>
        <row r="365">
          <cell r="A365">
            <v>363</v>
          </cell>
          <cell r="B365" t="str">
            <v>Headcount</v>
          </cell>
        </row>
        <row r="366">
          <cell r="A366">
            <v>364</v>
          </cell>
          <cell r="C366" t="str">
            <v>Actual</v>
          </cell>
          <cell r="E366">
            <v>19.166666666666668</v>
          </cell>
          <cell r="F366">
            <v>19.166666666666668</v>
          </cell>
          <cell r="G366">
            <v>19.166666666666668</v>
          </cell>
          <cell r="H366">
            <v>19.166666666666668</v>
          </cell>
          <cell r="I366">
            <v>19.166666666666668</v>
          </cell>
          <cell r="J366">
            <v>19.166666666666668</v>
          </cell>
          <cell r="K366">
            <v>0</v>
          </cell>
          <cell r="L366">
            <v>0</v>
          </cell>
          <cell r="M366">
            <v>0</v>
          </cell>
          <cell r="N366">
            <v>0</v>
          </cell>
          <cell r="O366">
            <v>0</v>
          </cell>
          <cell r="P366">
            <v>0</v>
          </cell>
        </row>
        <row r="367">
          <cell r="A367">
            <v>365</v>
          </cell>
          <cell r="C367" t="str">
            <v>Budget</v>
          </cell>
          <cell r="E367">
            <v>0</v>
          </cell>
          <cell r="F367">
            <v>0</v>
          </cell>
          <cell r="G367">
            <v>0</v>
          </cell>
          <cell r="H367">
            <v>0</v>
          </cell>
          <cell r="I367">
            <v>0</v>
          </cell>
          <cell r="J367">
            <v>0</v>
          </cell>
          <cell r="K367">
            <v>0</v>
          </cell>
          <cell r="L367">
            <v>0</v>
          </cell>
          <cell r="M367">
            <v>0</v>
          </cell>
          <cell r="N367">
            <v>0</v>
          </cell>
          <cell r="O367">
            <v>0</v>
          </cell>
          <cell r="P367">
            <v>0</v>
          </cell>
        </row>
        <row r="368">
          <cell r="A368">
            <v>366</v>
          </cell>
          <cell r="C368" t="str">
            <v>3-9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6-6 LE</v>
          </cell>
          <cell r="E369">
            <v>3600</v>
          </cell>
          <cell r="F369">
            <v>3600</v>
          </cell>
          <cell r="G369">
            <v>3600</v>
          </cell>
          <cell r="H369">
            <v>3600</v>
          </cell>
          <cell r="I369">
            <v>3600</v>
          </cell>
          <cell r="J369">
            <v>3600</v>
          </cell>
          <cell r="K369">
            <v>3600</v>
          </cell>
          <cell r="L369">
            <v>3600</v>
          </cell>
          <cell r="M369">
            <v>3600</v>
          </cell>
          <cell r="N369">
            <v>3600</v>
          </cell>
          <cell r="O369">
            <v>3600</v>
          </cell>
          <cell r="P369">
            <v>3600</v>
          </cell>
        </row>
        <row r="370">
          <cell r="A370">
            <v>368</v>
          </cell>
          <cell r="C370" t="str">
            <v>10-2 LE</v>
          </cell>
          <cell r="E370">
            <v>0</v>
          </cell>
          <cell r="F370">
            <v>0</v>
          </cell>
          <cell r="G370">
            <v>0</v>
          </cell>
          <cell r="H370">
            <v>0</v>
          </cell>
          <cell r="I370">
            <v>0</v>
          </cell>
          <cell r="J370">
            <v>0</v>
          </cell>
          <cell r="K370">
            <v>0</v>
          </cell>
          <cell r="L370">
            <v>0</v>
          </cell>
          <cell r="M370">
            <v>0</v>
          </cell>
          <cell r="N370">
            <v>0</v>
          </cell>
          <cell r="O370">
            <v>0</v>
          </cell>
          <cell r="P370">
            <v>0</v>
          </cell>
        </row>
        <row r="371">
          <cell r="A371">
            <v>369</v>
          </cell>
        </row>
        <row r="372">
          <cell r="A372">
            <v>370</v>
          </cell>
          <cell r="B372" t="str">
            <v>Sales and Delivery Variances</v>
          </cell>
        </row>
        <row r="373">
          <cell r="A373">
            <v>371</v>
          </cell>
          <cell r="C373" t="str">
            <v>YTD Actual</v>
          </cell>
        </row>
        <row r="374">
          <cell r="A374">
            <v>372</v>
          </cell>
          <cell r="C374" t="str">
            <v>Energy</v>
          </cell>
          <cell r="E374">
            <v>181.95425596000001</v>
          </cell>
          <cell r="F374">
            <v>7.1248404399999856</v>
          </cell>
          <cell r="G374">
            <v>11.27360792999994</v>
          </cell>
          <cell r="H374">
            <v>13.956082739999999</v>
          </cell>
          <cell r="I374">
            <v>15.469881579999935</v>
          </cell>
          <cell r="J374">
            <v>24.11121186999992</v>
          </cell>
          <cell r="K374">
            <v>31.165743389999989</v>
          </cell>
          <cell r="L374">
            <v>40.795961949999878</v>
          </cell>
          <cell r="M374">
            <v>46.473150449999821</v>
          </cell>
          <cell r="N374">
            <v>50.922406280000018</v>
          </cell>
          <cell r="O374">
            <v>54.457896660000188</v>
          </cell>
          <cell r="P374">
            <v>57.456258050000088</v>
          </cell>
        </row>
        <row r="375">
          <cell r="A375">
            <v>373</v>
          </cell>
          <cell r="C375" t="str">
            <v>Delivery</v>
          </cell>
          <cell r="E375">
            <v>-15.404312850000025</v>
          </cell>
          <cell r="F375">
            <v>297.72925831999999</v>
          </cell>
          <cell r="G375">
            <v>453.37859526999995</v>
          </cell>
          <cell r="H375">
            <v>589.98147578999999</v>
          </cell>
          <cell r="I375">
            <v>729.88722329000007</v>
          </cell>
          <cell r="J375">
            <v>910.46640848999994</v>
          </cell>
          <cell r="K375">
            <v>1092.7693092499999</v>
          </cell>
          <cell r="L375">
            <v>1297.00666903</v>
          </cell>
          <cell r="M375">
            <v>1452.7369510799999</v>
          </cell>
          <cell r="N375">
            <v>1570.0842049299999</v>
          </cell>
          <cell r="O375">
            <v>1706.9242864799999</v>
          </cell>
          <cell r="P375">
            <v>1856.35491452</v>
          </cell>
        </row>
        <row r="376">
          <cell r="A376">
            <v>374</v>
          </cell>
          <cell r="C376" t="str">
            <v>Gas</v>
          </cell>
          <cell r="E376">
            <v>32.419187210000018</v>
          </cell>
          <cell r="F376">
            <v>60.914763430000022</v>
          </cell>
          <cell r="G376">
            <v>89.968092679999984</v>
          </cell>
          <cell r="H376">
            <v>104.14024187999999</v>
          </cell>
          <cell r="I376">
            <v>114.83977269000002</v>
          </cell>
          <cell r="J376">
            <v>123.70187869</v>
          </cell>
          <cell r="K376">
            <v>130.24113655999997</v>
          </cell>
          <cell r="L376">
            <v>139.91950347</v>
          </cell>
          <cell r="M376">
            <v>147.93981571999996</v>
          </cell>
          <cell r="N376">
            <v>152.81257976000001</v>
          </cell>
          <cell r="O376">
            <v>176.73517866000003</v>
          </cell>
          <cell r="P376">
            <v>202.04226113999999</v>
          </cell>
        </row>
        <row r="377">
          <cell r="A377">
            <v>375</v>
          </cell>
        </row>
        <row r="378">
          <cell r="A378">
            <v>376</v>
          </cell>
          <cell r="C378" t="str">
            <v>Budget</v>
          </cell>
        </row>
        <row r="379">
          <cell r="A379">
            <v>377</v>
          </cell>
          <cell r="C379" t="str">
            <v>Energy</v>
          </cell>
          <cell r="E379">
            <v>3.2600000000000051</v>
          </cell>
          <cell r="F379">
            <v>5.6779999999999973</v>
          </cell>
          <cell r="G379">
            <v>7.4500000000000028</v>
          </cell>
          <cell r="H379">
            <v>8.3030000000000044</v>
          </cell>
          <cell r="I379">
            <v>9.6090000000000089</v>
          </cell>
          <cell r="J379">
            <v>13.265000000000015</v>
          </cell>
          <cell r="K379">
            <v>19.302000000000021</v>
          </cell>
          <cell r="L379">
            <v>24.506000000000014</v>
          </cell>
          <cell r="M379">
            <v>27.50500000000001</v>
          </cell>
          <cell r="N379">
            <v>28.609000000000009</v>
          </cell>
          <cell r="O379">
            <v>30.260000000000019</v>
          </cell>
          <cell r="P379">
            <v>32.936000000000021</v>
          </cell>
        </row>
        <row r="380">
          <cell r="A380">
            <v>378</v>
          </cell>
          <cell r="C380" t="str">
            <v>Delivery</v>
          </cell>
          <cell r="E380">
            <v>159.50300000000001</v>
          </cell>
          <cell r="F380">
            <v>303.16399999999999</v>
          </cell>
          <cell r="G380">
            <v>446.649</v>
          </cell>
          <cell r="H380">
            <v>578.02300000000002</v>
          </cell>
          <cell r="I380">
            <v>714.42499999999995</v>
          </cell>
          <cell r="J380">
            <v>873.59399999999994</v>
          </cell>
          <cell r="K380">
            <v>1062.931</v>
          </cell>
          <cell r="L380">
            <v>1246.559</v>
          </cell>
          <cell r="M380">
            <v>1402.1030000000001</v>
          </cell>
          <cell r="N380">
            <v>1536.7910000000002</v>
          </cell>
          <cell r="O380">
            <v>1676.4690000000003</v>
          </cell>
          <cell r="P380">
            <v>1829.6750000000002</v>
          </cell>
        </row>
        <row r="381">
          <cell r="A381">
            <v>379</v>
          </cell>
          <cell r="C381" t="str">
            <v>Gas</v>
          </cell>
          <cell r="E381">
            <v>36.372</v>
          </cell>
          <cell r="F381">
            <v>71.082999999999998</v>
          </cell>
          <cell r="G381">
            <v>101.82</v>
          </cell>
          <cell r="H381">
            <v>124.32199999999999</v>
          </cell>
          <cell r="I381">
            <v>138.667</v>
          </cell>
          <cell r="J381">
            <v>149.01500000000001</v>
          </cell>
          <cell r="K381">
            <v>158.161</v>
          </cell>
          <cell r="L381">
            <v>167.167</v>
          </cell>
          <cell r="M381">
            <v>176.797</v>
          </cell>
          <cell r="N381">
            <v>188.833</v>
          </cell>
          <cell r="O381">
            <v>208.11599999999999</v>
          </cell>
          <cell r="P381">
            <v>235.09199999999998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3168.5</v>
          </cell>
          <cell r="F7">
            <v>2750.5</v>
          </cell>
          <cell r="G7">
            <v>2904.2</v>
          </cell>
          <cell r="H7">
            <v>2595.1999999999998</v>
          </cell>
          <cell r="I7">
            <v>2716.6930000000002</v>
          </cell>
          <cell r="J7">
            <v>3154.7049999999999</v>
          </cell>
          <cell r="K7">
            <v>0</v>
          </cell>
          <cell r="L7">
            <v>0</v>
          </cell>
          <cell r="M7">
            <v>0</v>
          </cell>
          <cell r="N7">
            <v>0</v>
          </cell>
          <cell r="O7">
            <v>0</v>
          </cell>
          <cell r="P7">
            <v>0</v>
          </cell>
        </row>
        <row r="8">
          <cell r="A8">
            <v>6</v>
          </cell>
          <cell r="C8" t="str">
            <v>Electric Energy Sales (gWh)</v>
          </cell>
          <cell r="E8">
            <v>2138.6999999999998</v>
          </cell>
          <cell r="F8">
            <v>1947.8</v>
          </cell>
          <cell r="G8">
            <v>2123.1999999999998</v>
          </cell>
          <cell r="H8">
            <v>1797.4</v>
          </cell>
          <cell r="I8">
            <v>1944.586</v>
          </cell>
          <cell r="J8">
            <v>2618.759</v>
          </cell>
          <cell r="K8">
            <v>0</v>
          </cell>
          <cell r="L8">
            <v>0</v>
          </cell>
          <cell r="M8">
            <v>0</v>
          </cell>
          <cell r="N8">
            <v>0</v>
          </cell>
          <cell r="O8">
            <v>0</v>
          </cell>
          <cell r="P8">
            <v>0</v>
          </cell>
        </row>
        <row r="9">
          <cell r="A9">
            <v>7</v>
          </cell>
          <cell r="C9" t="str">
            <v>Electric Load Retention</v>
          </cell>
          <cell r="E9">
            <v>0.67498816474672552</v>
          </cell>
          <cell r="F9">
            <v>0.70816215233593893</v>
          </cell>
          <cell r="G9">
            <v>0.73107912678190201</v>
          </cell>
          <cell r="H9">
            <v>0.69258631319358821</v>
          </cell>
          <cell r="I9">
            <v>0.71579158925944153</v>
          </cell>
          <cell r="J9">
            <v>0.83011216579680192</v>
          </cell>
          <cell r="K9" t="e">
            <v>#DIV/0!</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2015</v>
          </cell>
          <cell r="I10">
            <v>2304.7449999999999</v>
          </cell>
          <cell r="J10">
            <v>2855.761</v>
          </cell>
          <cell r="K10">
            <v>0</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3168.5</v>
          </cell>
          <cell r="F14">
            <v>5919</v>
          </cell>
          <cell r="G14">
            <v>8823.2000000000007</v>
          </cell>
          <cell r="H14">
            <v>2595.1999999999998</v>
          </cell>
          <cell r="I14">
            <v>5311.893</v>
          </cell>
          <cell r="J14">
            <v>8466.598</v>
          </cell>
          <cell r="K14">
            <v>0</v>
          </cell>
          <cell r="L14">
            <v>0</v>
          </cell>
          <cell r="M14">
            <v>0</v>
          </cell>
          <cell r="N14">
            <v>0</v>
          </cell>
          <cell r="O14">
            <v>0</v>
          </cell>
          <cell r="P14">
            <v>0</v>
          </cell>
        </row>
        <row r="15">
          <cell r="A15">
            <v>13</v>
          </cell>
          <cell r="C15" t="str">
            <v>Electric Energy Sales (gWh)</v>
          </cell>
          <cell r="E15">
            <v>2138.6999999999998</v>
          </cell>
          <cell r="F15">
            <v>4086.5</v>
          </cell>
          <cell r="G15">
            <v>6209.7</v>
          </cell>
          <cell r="H15">
            <v>1797.4</v>
          </cell>
          <cell r="I15">
            <v>3741.9859999999999</v>
          </cell>
          <cell r="J15">
            <v>6360.7449999999999</v>
          </cell>
          <cell r="K15">
            <v>0</v>
          </cell>
          <cell r="L15">
            <v>0</v>
          </cell>
          <cell r="M15">
            <v>0</v>
          </cell>
          <cell r="N15">
            <v>0</v>
          </cell>
          <cell r="O15">
            <v>0</v>
          </cell>
          <cell r="P15">
            <v>0</v>
          </cell>
        </row>
        <row r="16">
          <cell r="A16">
            <v>14</v>
          </cell>
          <cell r="C16" t="str">
            <v>Electric Load Retention</v>
          </cell>
          <cell r="E16">
            <v>0.67498816474672552</v>
          </cell>
          <cell r="F16">
            <v>0.6904037844230444</v>
          </cell>
          <cell r="G16">
            <v>0.70379227491159657</v>
          </cell>
          <cell r="H16">
            <v>0.69258631319358821</v>
          </cell>
          <cell r="I16">
            <v>0.70445432541656994</v>
          </cell>
          <cell r="J16">
            <v>0.75127518750742628</v>
          </cell>
          <cell r="K16" t="e">
            <v>#DIV/0!</v>
          </cell>
          <cell r="L16" t="e">
            <v>#DIV/0!</v>
          </cell>
          <cell r="M16" t="e">
            <v>#DIV/0!</v>
          </cell>
          <cell r="N16" t="e">
            <v>#DIV/0!</v>
          </cell>
          <cell r="O16" t="e">
            <v>#DIV/0!</v>
          </cell>
          <cell r="P16" t="e">
            <v>#DIV/0!</v>
          </cell>
        </row>
        <row r="17">
          <cell r="A17">
            <v>15</v>
          </cell>
          <cell r="C17" t="str">
            <v>Energy Purchased (gWh)</v>
          </cell>
          <cell r="E17">
            <v>2320.5419999999999</v>
          </cell>
          <cell r="F17">
            <v>4440.3670000000002</v>
          </cell>
          <cell r="G17">
            <v>6730.3909999999996</v>
          </cell>
          <cell r="H17">
            <v>2015</v>
          </cell>
          <cell r="I17">
            <v>4319.7449999999999</v>
          </cell>
          <cell r="J17">
            <v>7175.5059999999994</v>
          </cell>
          <cell r="K17">
            <v>0</v>
          </cell>
          <cell r="L17">
            <v>0</v>
          </cell>
          <cell r="M17">
            <v>0</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3168.5</v>
          </cell>
          <cell r="F21">
            <v>5919</v>
          </cell>
          <cell r="G21">
            <v>8823.2000000000007</v>
          </cell>
          <cell r="H21">
            <v>11418.400000000001</v>
          </cell>
          <cell r="I21">
            <v>14135.093000000001</v>
          </cell>
          <cell r="J21">
            <v>17289.798000000003</v>
          </cell>
          <cell r="K21">
            <v>17289.798000000003</v>
          </cell>
          <cell r="L21">
            <v>17289.798000000003</v>
          </cell>
          <cell r="M21">
            <v>17289.798000000003</v>
          </cell>
          <cell r="N21">
            <v>17289.798000000003</v>
          </cell>
          <cell r="O21">
            <v>17289.798000000003</v>
          </cell>
          <cell r="P21">
            <v>17289.798000000003</v>
          </cell>
        </row>
        <row r="22">
          <cell r="A22">
            <v>20</v>
          </cell>
          <cell r="C22" t="str">
            <v>Electric Energy Sales (gWh)</v>
          </cell>
          <cell r="E22">
            <v>2138.6999999999998</v>
          </cell>
          <cell r="F22">
            <v>4086.5</v>
          </cell>
          <cell r="G22">
            <v>6209.7</v>
          </cell>
          <cell r="H22">
            <v>8007.1</v>
          </cell>
          <cell r="I22">
            <v>9951.6859999999997</v>
          </cell>
          <cell r="J22">
            <v>12570.445</v>
          </cell>
          <cell r="K22">
            <v>12570.445</v>
          </cell>
          <cell r="L22">
            <v>12570.445</v>
          </cell>
          <cell r="M22">
            <v>12570.445</v>
          </cell>
          <cell r="N22">
            <v>12570.445</v>
          </cell>
          <cell r="O22">
            <v>12570.445</v>
          </cell>
          <cell r="P22">
            <v>12570.445</v>
          </cell>
        </row>
        <row r="23">
          <cell r="A23">
            <v>21</v>
          </cell>
          <cell r="C23" t="str">
            <v>Electric Load Retention</v>
          </cell>
          <cell r="E23">
            <v>0.67498816474672552</v>
          </cell>
          <cell r="F23">
            <v>0.6904037844230444</v>
          </cell>
          <cell r="G23">
            <v>0.70379227491159657</v>
          </cell>
          <cell r="H23">
            <v>0.7012453583689483</v>
          </cell>
          <cell r="I23">
            <v>0.70404106998093319</v>
          </cell>
          <cell r="J23">
            <v>0.72704406378836806</v>
          </cell>
          <cell r="K23">
            <v>0.72704406378836806</v>
          </cell>
          <cell r="L23">
            <v>0.72704406378836806</v>
          </cell>
          <cell r="M23">
            <v>0.72704406378836806</v>
          </cell>
          <cell r="N23">
            <v>0.72704406378836806</v>
          </cell>
          <cell r="O23">
            <v>0.72704406378836806</v>
          </cell>
          <cell r="P23">
            <v>0.72704406378836806</v>
          </cell>
        </row>
        <row r="24">
          <cell r="A24">
            <v>22</v>
          </cell>
          <cell r="C24" t="str">
            <v>Energy Purchased (gWh)</v>
          </cell>
          <cell r="E24">
            <v>2320.5419999999999</v>
          </cell>
          <cell r="F24">
            <v>4440.3670000000002</v>
          </cell>
          <cell r="G24">
            <v>6730.3909999999996</v>
          </cell>
          <cell r="H24">
            <v>8745.3909999999996</v>
          </cell>
          <cell r="I24">
            <v>11050.135999999999</v>
          </cell>
          <cell r="J24">
            <v>13905.896999999999</v>
          </cell>
          <cell r="K24">
            <v>13905.896999999999</v>
          </cell>
          <cell r="L24">
            <v>13905.896999999999</v>
          </cell>
          <cell r="M24">
            <v>13905.896999999999</v>
          </cell>
          <cell r="N24">
            <v>13905.896999999999</v>
          </cell>
          <cell r="O24">
            <v>13905.896999999999</v>
          </cell>
          <cell r="P24">
            <v>13905.896999999999</v>
          </cell>
        </row>
        <row r="25">
          <cell r="A25">
            <v>23</v>
          </cell>
          <cell r="C25" t="str">
            <v>Gas (BCF)</v>
          </cell>
          <cell r="E25">
            <v>11.112</v>
          </cell>
          <cell r="F25">
            <v>19.908000000000001</v>
          </cell>
          <cell r="G25">
            <v>28.270000000000003</v>
          </cell>
          <cell r="H25">
            <v>32.137</v>
          </cell>
          <cell r="I25">
            <v>34.063000000000002</v>
          </cell>
          <cell r="J25">
            <v>35.468000000000004</v>
          </cell>
          <cell r="K25">
            <v>35.468000000000004</v>
          </cell>
          <cell r="L25">
            <v>35.468000000000004</v>
          </cell>
          <cell r="M25">
            <v>35.468000000000004</v>
          </cell>
          <cell r="N25">
            <v>35.468000000000004</v>
          </cell>
          <cell r="O25">
            <v>35.468000000000004</v>
          </cell>
          <cell r="P25">
            <v>35.468000000000004</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0</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0</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0</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0</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0</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0</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0</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0</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0</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0</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0</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0</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0</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0</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0</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0</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0</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0</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0</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0</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0</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0</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0</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0</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0</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0</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0</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0</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0</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0</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0</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0</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0</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0</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0</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0</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0</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0</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0</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0</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0</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0</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0</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0</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0</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0</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0</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9-3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9-3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9-3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9-3 LE Revenue</v>
          </cell>
          <cell r="E186">
            <v>378.61627700000008</v>
          </cell>
          <cell r="F186">
            <v>690.91516458000001</v>
          </cell>
          <cell r="G186">
            <v>1051.06870959</v>
          </cell>
          <cell r="H186">
            <v>1339.1393434399999</v>
          </cell>
          <cell r="I186">
            <v>1611.6835178900001</v>
          </cell>
          <cell r="J186">
            <v>1956.9077347800001</v>
          </cell>
          <cell r="K186">
            <v>1956.9077347800001</v>
          </cell>
          <cell r="L186">
            <v>1956.9077347800001</v>
          </cell>
          <cell r="M186">
            <v>1956.9077347800001</v>
          </cell>
          <cell r="N186">
            <v>1956.9077347800001</v>
          </cell>
          <cell r="O186">
            <v>1956.9077347800001</v>
          </cell>
          <cell r="P186">
            <v>1956.9077347800001</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9-3 LE Fuel &amp; Purchased Power</v>
          </cell>
          <cell r="E190">
            <v>188.86915300000001</v>
          </cell>
          <cell r="F190">
            <v>341.89246961000003</v>
          </cell>
          <cell r="G190">
            <v>518.49841986000001</v>
          </cell>
          <cell r="H190">
            <v>651.47763787999997</v>
          </cell>
          <cell r="I190">
            <v>778.7475412</v>
          </cell>
          <cell r="J190">
            <v>936.04255697999997</v>
          </cell>
          <cell r="K190">
            <v>936.04255697999997</v>
          </cell>
          <cell r="L190">
            <v>936.04255697999997</v>
          </cell>
          <cell r="M190">
            <v>936.04255697999997</v>
          </cell>
          <cell r="N190">
            <v>936.04255697999997</v>
          </cell>
          <cell r="O190">
            <v>936.04255697999997</v>
          </cell>
          <cell r="P190">
            <v>936.04255697999997</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9-3 LE Direct</v>
          </cell>
          <cell r="E194">
            <v>8.5245630000000006</v>
          </cell>
          <cell r="F194">
            <v>21.577046639999999</v>
          </cell>
          <cell r="G194">
            <v>36.121106040000001</v>
          </cell>
          <cell r="H194">
            <v>42.32283958</v>
          </cell>
          <cell r="I194">
            <v>53.45270902</v>
          </cell>
          <cell r="J194">
            <v>66.331591470000006</v>
          </cell>
          <cell r="K194">
            <v>66.331591470000006</v>
          </cell>
          <cell r="L194">
            <v>66.331591470000006</v>
          </cell>
          <cell r="M194">
            <v>66.331591470000006</v>
          </cell>
          <cell r="N194">
            <v>66.331591470000006</v>
          </cell>
          <cell r="O194">
            <v>66.331591470000006</v>
          </cell>
          <cell r="P194">
            <v>66.331591470000006</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9-3 LE Indirect</v>
          </cell>
          <cell r="E198">
            <v>20.913808</v>
          </cell>
          <cell r="F198">
            <v>38.035775540000003</v>
          </cell>
          <cell r="G198">
            <v>61.76869318</v>
          </cell>
          <cell r="H198">
            <v>75.879810280000001</v>
          </cell>
          <cell r="I198">
            <v>91.288863399999997</v>
          </cell>
          <cell r="J198">
            <v>117.09635962999999</v>
          </cell>
          <cell r="K198">
            <v>117.09635962999999</v>
          </cell>
          <cell r="L198">
            <v>117.09635962999999</v>
          </cell>
          <cell r="M198">
            <v>117.09635962999999</v>
          </cell>
          <cell r="N198">
            <v>117.09635962999999</v>
          </cell>
          <cell r="O198">
            <v>117.09635962999999</v>
          </cell>
          <cell r="P198">
            <v>117.09635962999999</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9-3 LE SG&amp;A</v>
          </cell>
          <cell r="E202">
            <v>7.2018141199999999</v>
          </cell>
          <cell r="F202">
            <v>18.46863506</v>
          </cell>
          <cell r="G202">
            <v>16.01473412</v>
          </cell>
          <cell r="H202">
            <v>32.418775660000001</v>
          </cell>
          <cell r="I202">
            <v>31.04423195</v>
          </cell>
          <cell r="J202">
            <v>42.794408650000001</v>
          </cell>
          <cell r="K202">
            <v>42.794408650000001</v>
          </cell>
          <cell r="L202">
            <v>42.794408650000001</v>
          </cell>
          <cell r="M202">
            <v>42.794408650000001</v>
          </cell>
          <cell r="N202">
            <v>42.794408650000001</v>
          </cell>
          <cell r="O202">
            <v>42.794408650000001</v>
          </cell>
          <cell r="P202">
            <v>42.794408650000001</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9-3 LE BSC</v>
          </cell>
          <cell r="E206">
            <v>2.1551342400000002</v>
          </cell>
          <cell r="F206">
            <v>5.0126350500000001</v>
          </cell>
          <cell r="G206">
            <v>7.6628212500000004</v>
          </cell>
          <cell r="H206">
            <v>11.099509860000001</v>
          </cell>
          <cell r="I206">
            <v>14.320791750000001</v>
          </cell>
          <cell r="J206">
            <v>17.521182800000002</v>
          </cell>
          <cell r="K206">
            <v>17.521182800000002</v>
          </cell>
          <cell r="L206">
            <v>17.521182800000002</v>
          </cell>
          <cell r="M206">
            <v>17.521182800000002</v>
          </cell>
          <cell r="N206">
            <v>17.521182800000002</v>
          </cell>
          <cell r="O206">
            <v>17.521182800000002</v>
          </cell>
          <cell r="P206">
            <v>17.521182800000002</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9-3 LE Corp Center Allocation</v>
          </cell>
          <cell r="E210">
            <v>0</v>
          </cell>
          <cell r="F210">
            <v>4.8</v>
          </cell>
          <cell r="G210">
            <v>10.39393638</v>
          </cell>
          <cell r="H210">
            <v>9.0124077800000002</v>
          </cell>
          <cell r="I210">
            <v>11.55522294</v>
          </cell>
          <cell r="J210">
            <v>14.25965074</v>
          </cell>
          <cell r="K210">
            <v>14.25965074</v>
          </cell>
          <cell r="L210">
            <v>14.25965074</v>
          </cell>
          <cell r="M210">
            <v>14.25965074</v>
          </cell>
          <cell r="N210">
            <v>14.25965074</v>
          </cell>
          <cell r="O210">
            <v>14.25965074</v>
          </cell>
          <cell r="P210">
            <v>14.25965074</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9-3 LE Earnings from Invest.Equity(enter income as neg)</v>
          </cell>
          <cell r="E214">
            <v>0</v>
          </cell>
          <cell r="F214">
            <v>0</v>
          </cell>
          <cell r="G214">
            <v>0</v>
          </cell>
          <cell r="H214">
            <v>-1.6456999999999999E-2</v>
          </cell>
          <cell r="I214">
            <v>-2.1329999999999995E-3</v>
          </cell>
          <cell r="J214">
            <v>-2.1329999999999995E-3</v>
          </cell>
          <cell r="K214">
            <v>-2.1329999999999995E-3</v>
          </cell>
          <cell r="L214">
            <v>-2.1329999999999995E-3</v>
          </cell>
          <cell r="M214">
            <v>-2.1329999999999995E-3</v>
          </cell>
          <cell r="N214">
            <v>-2.1329999999999995E-3</v>
          </cell>
          <cell r="O214">
            <v>-2.1329999999999995E-3</v>
          </cell>
          <cell r="P214">
            <v>-2.1329999999999995E-3</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9-3 LE Loss/(Gain) on Assets Disposal</v>
          </cell>
          <cell r="E218">
            <v>-0.6429954200000001</v>
          </cell>
          <cell r="F218">
            <v>-0.6429954200000001</v>
          </cell>
          <cell r="G218">
            <v>-0.63770248000000007</v>
          </cell>
          <cell r="H218">
            <v>-0.63770548000000005</v>
          </cell>
          <cell r="I218">
            <v>0.15225933000000003</v>
          </cell>
          <cell r="J218">
            <v>0.15225933000000003</v>
          </cell>
          <cell r="K218">
            <v>0.15225933000000003</v>
          </cell>
          <cell r="L218">
            <v>0.15225933000000003</v>
          </cell>
          <cell r="M218">
            <v>0.15225933000000003</v>
          </cell>
          <cell r="N218">
            <v>0.15225933000000003</v>
          </cell>
          <cell r="O218">
            <v>0.15225933000000003</v>
          </cell>
          <cell r="P218">
            <v>0.15225933000000003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9-3 LE Other Operating Expenses</v>
          </cell>
          <cell r="E222">
            <v>-9.1986281500000011</v>
          </cell>
          <cell r="F222">
            <v>-9.1941070000000007</v>
          </cell>
          <cell r="G222">
            <v>-9.1857055800000005</v>
          </cell>
          <cell r="H222">
            <v>-9.20745814</v>
          </cell>
          <cell r="I222">
            <v>-9.2192096800000005</v>
          </cell>
          <cell r="J222">
            <v>-9.1875068300000002</v>
          </cell>
          <cell r="K222">
            <v>-9.1875068300000002</v>
          </cell>
          <cell r="L222">
            <v>-9.1875068300000002</v>
          </cell>
          <cell r="M222">
            <v>-9.1875068300000002</v>
          </cell>
          <cell r="N222">
            <v>-9.1875068300000002</v>
          </cell>
          <cell r="O222">
            <v>-9.1875068300000002</v>
          </cell>
          <cell r="P222">
            <v>-9.1875068300000002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9-3 LE TOTI</v>
          </cell>
          <cell r="E226">
            <v>4.0493737999999997</v>
          </cell>
          <cell r="F226">
            <v>9.1453179700000007</v>
          </cell>
          <cell r="G226">
            <v>13.04726372</v>
          </cell>
          <cell r="H226">
            <v>22.318302490000001</v>
          </cell>
          <cell r="I226">
            <v>25.78472257</v>
          </cell>
          <cell r="J226">
            <v>29.835244159999998</v>
          </cell>
          <cell r="K226">
            <v>29.835244159999998</v>
          </cell>
          <cell r="L226">
            <v>29.835244159999998</v>
          </cell>
          <cell r="M226">
            <v>29.835244159999998</v>
          </cell>
          <cell r="N226">
            <v>29.835244159999998</v>
          </cell>
          <cell r="O226">
            <v>29.835244159999998</v>
          </cell>
          <cell r="P226">
            <v>29.835244159999998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9-3 LE Total O&amp;M</v>
          </cell>
          <cell r="E230">
            <v>33.003069590000003</v>
          </cell>
          <cell r="F230">
            <v>87.202307840000003</v>
          </cell>
          <cell r="G230">
            <v>135.18514662999999</v>
          </cell>
          <cell r="H230">
            <v>183.19002503000002</v>
          </cell>
          <cell r="I230">
            <v>218.37745828000004</v>
          </cell>
          <cell r="J230">
            <v>278.80105694999997</v>
          </cell>
          <cell r="K230">
            <v>278.80105694999997</v>
          </cell>
          <cell r="L230">
            <v>278.80105694999997</v>
          </cell>
          <cell r="M230">
            <v>278.80105694999997</v>
          </cell>
          <cell r="N230">
            <v>278.80105694999997</v>
          </cell>
          <cell r="O230">
            <v>278.80105694999997</v>
          </cell>
          <cell r="P230">
            <v>278.80105694999997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9-3 LE D&amp;A</v>
          </cell>
          <cell r="E234">
            <v>34.461494000000002</v>
          </cell>
          <cell r="F234">
            <v>67.480412099999995</v>
          </cell>
          <cell r="G234">
            <v>101.15005857999999</v>
          </cell>
          <cell r="H234">
            <v>131.76856801</v>
          </cell>
          <cell r="I234">
            <v>163.42766703000001</v>
          </cell>
          <cell r="J234">
            <v>199.66822053000001</v>
          </cell>
          <cell r="K234">
            <v>199.66822053000001</v>
          </cell>
          <cell r="L234">
            <v>199.66822053000001</v>
          </cell>
          <cell r="M234">
            <v>199.66822053000001</v>
          </cell>
          <cell r="N234">
            <v>199.66822053000001</v>
          </cell>
          <cell r="O234">
            <v>199.66822053000001</v>
          </cell>
          <cell r="P234">
            <v>199.66822053000001</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9-3 LE Interest Expense</v>
          </cell>
          <cell r="E238">
            <v>38.098998999999999</v>
          </cell>
          <cell r="F238">
            <v>76.267734410000003</v>
          </cell>
          <cell r="G238">
            <v>107.16893051</v>
          </cell>
          <cell r="H238">
            <v>148.43848364000002</v>
          </cell>
          <cell r="I238">
            <v>185.41872666</v>
          </cell>
          <cell r="J238">
            <v>223.44765501000001</v>
          </cell>
          <cell r="K238">
            <v>223.44765501000001</v>
          </cell>
          <cell r="L238">
            <v>223.44765501000001</v>
          </cell>
          <cell r="M238">
            <v>223.44765501000001</v>
          </cell>
          <cell r="N238">
            <v>223.44765501000001</v>
          </cell>
          <cell r="O238">
            <v>223.44765501000001</v>
          </cell>
          <cell r="P238">
            <v>223.44765501000001</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9-3 LE Taxes</v>
          </cell>
          <cell r="E242">
            <v>-0.37688899999999997</v>
          </cell>
          <cell r="F242">
            <v>47.376342490000006</v>
          </cell>
          <cell r="G242">
            <v>67.202520050000004</v>
          </cell>
          <cell r="H242">
            <v>77.675134049999997</v>
          </cell>
          <cell r="I242">
            <v>93.582766050000004</v>
          </cell>
          <cell r="J242">
            <v>112.32984605</v>
          </cell>
          <cell r="K242">
            <v>112.32984605</v>
          </cell>
          <cell r="L242">
            <v>112.32984605</v>
          </cell>
          <cell r="M242">
            <v>112.32984605</v>
          </cell>
          <cell r="N242">
            <v>112.32984605</v>
          </cell>
          <cell r="O242">
            <v>112.32984605</v>
          </cell>
          <cell r="P242">
            <v>112.32984605</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9-3 LE Preferred Dividends</v>
          </cell>
          <cell r="E246">
            <v>0.80875600000000003</v>
          </cell>
          <cell r="F246">
            <v>1.6175120000000001</v>
          </cell>
          <cell r="G246">
            <v>2.4175120000000003</v>
          </cell>
          <cell r="H246">
            <v>3.2262673300000002</v>
          </cell>
          <cell r="I246">
            <v>4.0350233300000005</v>
          </cell>
          <cell r="J246">
            <v>4.8437793300000003</v>
          </cell>
          <cell r="K246">
            <v>4.8437793300000003</v>
          </cell>
          <cell r="L246">
            <v>4.8437793300000003</v>
          </cell>
          <cell r="M246">
            <v>4.8437793300000003</v>
          </cell>
          <cell r="N246">
            <v>4.8437793300000003</v>
          </cell>
          <cell r="O246">
            <v>4.8437793300000003</v>
          </cell>
          <cell r="P246">
            <v>4.8437793300000003</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9-3 LE Net Income</v>
          </cell>
          <cell r="E250">
            <v>83.751694410000098</v>
          </cell>
          <cell r="F250">
            <v>69.078386130000055</v>
          </cell>
          <cell r="G250">
            <v>119.44612196000011</v>
          </cell>
          <cell r="H250">
            <v>143.36322750000005</v>
          </cell>
          <cell r="I250">
            <v>168.09433534000007</v>
          </cell>
          <cell r="J250">
            <v>201.77461993000011</v>
          </cell>
          <cell r="K250">
            <v>201.77461993000011</v>
          </cell>
          <cell r="L250">
            <v>201.77461993000011</v>
          </cell>
          <cell r="M250">
            <v>201.77461993000011</v>
          </cell>
          <cell r="N250">
            <v>201.77461993000011</v>
          </cell>
          <cell r="O250">
            <v>201.77461993000011</v>
          </cell>
          <cell r="P250">
            <v>201.77461993000011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9-3 LE EPS</v>
          </cell>
          <cell r="E254">
            <v>0.26337010820754747</v>
          </cell>
          <cell r="F254">
            <v>0.21722762933962281</v>
          </cell>
          <cell r="G254">
            <v>0.37561673572327081</v>
          </cell>
          <cell r="H254">
            <v>0.45082775943396247</v>
          </cell>
          <cell r="I254">
            <v>0.52859853880503171</v>
          </cell>
          <cell r="J254">
            <v>0.63451138342767333</v>
          </cell>
          <cell r="K254">
            <v>0.63451138342767333</v>
          </cell>
          <cell r="L254">
            <v>0.63451138342767333</v>
          </cell>
          <cell r="M254">
            <v>0.63451138342767333</v>
          </cell>
          <cell r="N254">
            <v>0.63451138342767333</v>
          </cell>
          <cell r="O254">
            <v>0.63451138342767333</v>
          </cell>
          <cell r="P254">
            <v>0.63451138342767333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9-3 LE Revenue</v>
          </cell>
          <cell r="E259">
            <v>378.61627700000008</v>
          </cell>
          <cell r="F259">
            <v>690.91516458000001</v>
          </cell>
          <cell r="G259">
            <v>1051.06870959</v>
          </cell>
          <cell r="H259">
            <v>288.07063384999998</v>
          </cell>
          <cell r="I259">
            <v>560.61480830000005</v>
          </cell>
          <cell r="J259">
            <v>905.83902519000003</v>
          </cell>
          <cell r="K259">
            <v>0</v>
          </cell>
          <cell r="L259">
            <v>0</v>
          </cell>
          <cell r="M259">
            <v>0</v>
          </cell>
          <cell r="N259">
            <v>0</v>
          </cell>
          <cell r="O259">
            <v>0</v>
          </cell>
          <cell r="P259">
            <v>0</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9-3 LE Fuel &amp; Purchased Power</v>
          </cell>
          <cell r="E263">
            <v>188.86915300000001</v>
          </cell>
          <cell r="F263">
            <v>341.89246961000003</v>
          </cell>
          <cell r="G263">
            <v>518.49841986000001</v>
          </cell>
          <cell r="H263">
            <v>132.97921802000002</v>
          </cell>
          <cell r="I263">
            <v>260.24912134000004</v>
          </cell>
          <cell r="J263">
            <v>417.54413712000007</v>
          </cell>
          <cell r="K263">
            <v>0</v>
          </cell>
          <cell r="L263">
            <v>0</v>
          </cell>
          <cell r="M263">
            <v>0</v>
          </cell>
          <cell r="N263">
            <v>0</v>
          </cell>
          <cell r="O263">
            <v>0</v>
          </cell>
          <cell r="P263">
            <v>0</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9-3 LE Operating Expenses</v>
          </cell>
          <cell r="E267">
            <v>28.953695790000005</v>
          </cell>
          <cell r="F267">
            <v>78.056989869999995</v>
          </cell>
          <cell r="G267">
            <v>122.13788290999999</v>
          </cell>
          <cell r="H267">
            <v>38.73383963000002</v>
          </cell>
          <cell r="I267">
            <v>70.454852800000069</v>
          </cell>
          <cell r="J267">
            <v>126.82792987999999</v>
          </cell>
          <cell r="K267">
            <v>0</v>
          </cell>
          <cell r="L267">
            <v>0</v>
          </cell>
          <cell r="M267">
            <v>0</v>
          </cell>
          <cell r="N267">
            <v>0</v>
          </cell>
          <cell r="O267">
            <v>0</v>
          </cell>
          <cell r="P267">
            <v>0</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9-3 LE EBIT</v>
          </cell>
          <cell r="E271">
            <v>122.28256041000009</v>
          </cell>
          <cell r="F271">
            <v>194.33997503000006</v>
          </cell>
          <cell r="G271">
            <v>296.2350845200001</v>
          </cell>
          <cell r="H271">
            <v>76.468027999999947</v>
          </cell>
          <cell r="I271">
            <v>154.89576685999998</v>
          </cell>
          <cell r="J271">
            <v>246.16081580000002</v>
          </cell>
          <cell r="K271">
            <v>0</v>
          </cell>
          <cell r="L271">
            <v>0</v>
          </cell>
          <cell r="M271">
            <v>0</v>
          </cell>
          <cell r="N271">
            <v>0</v>
          </cell>
          <cell r="O271">
            <v>0</v>
          </cell>
          <cell r="P271">
            <v>0</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9-3 LE Net Income</v>
          </cell>
          <cell r="E275">
            <v>83.751694410000098</v>
          </cell>
          <cell r="F275">
            <v>69.078386130000055</v>
          </cell>
          <cell r="G275">
            <v>119.44612196000011</v>
          </cell>
          <cell r="H275">
            <v>23.917105539999937</v>
          </cell>
          <cell r="I275">
            <v>48.648213379999959</v>
          </cell>
          <cell r="J275">
            <v>82.328497970000001</v>
          </cell>
          <cell r="K275">
            <v>0</v>
          </cell>
          <cell r="L275">
            <v>0</v>
          </cell>
          <cell r="M275">
            <v>0</v>
          </cell>
          <cell r="N275">
            <v>0</v>
          </cell>
          <cell r="O275">
            <v>0</v>
          </cell>
          <cell r="P275">
            <v>0</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0</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119.50399999999999</v>
          </cell>
          <cell r="L298">
            <v>119.50399999999999</v>
          </cell>
          <cell r="M298">
            <v>119.50399999999999</v>
          </cell>
          <cell r="N298">
            <v>119.50399999999999</v>
          </cell>
          <cell r="O298">
            <v>119.50399999999999</v>
          </cell>
          <cell r="P298">
            <v>119.50399999999999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0</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0</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0</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0</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2.6139004000000003</v>
          </cell>
          <cell r="I326">
            <v>1.0489149700000002</v>
          </cell>
          <cell r="J326">
            <v>4.6411065400000009</v>
          </cell>
          <cell r="K326">
            <v>0</v>
          </cell>
          <cell r="L326">
            <v>0</v>
          </cell>
          <cell r="M326">
            <v>0</v>
          </cell>
          <cell r="N326">
            <v>0</v>
          </cell>
          <cell r="O326">
            <v>0</v>
          </cell>
          <cell r="P326">
            <v>0</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16.307528169999998</v>
          </cell>
          <cell r="I330">
            <v>14.742542739999998</v>
          </cell>
          <cell r="J330">
            <v>18.334734309999998</v>
          </cell>
          <cell r="K330">
            <v>18.334734309999998</v>
          </cell>
          <cell r="L330">
            <v>18.334734309999998</v>
          </cell>
          <cell r="M330">
            <v>18.334734309999998</v>
          </cell>
          <cell r="N330">
            <v>18.334734309999998</v>
          </cell>
          <cell r="O330">
            <v>18.334734309999998</v>
          </cell>
          <cell r="P330">
            <v>18.334734309999998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0</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0</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0</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9.8690210799999996</v>
          </cell>
          <cell r="I343">
            <v>20.116418009999997</v>
          </cell>
          <cell r="J343">
            <v>30.637872609999995</v>
          </cell>
          <cell r="K343">
            <v>0</v>
          </cell>
          <cell r="L343">
            <v>0</v>
          </cell>
          <cell r="M343">
            <v>0</v>
          </cell>
          <cell r="N343">
            <v>0</v>
          </cell>
          <cell r="O343">
            <v>0</v>
          </cell>
          <cell r="P343">
            <v>0</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40.756124099999994</v>
          </cell>
          <cell r="I347">
            <v>51.003521029999995</v>
          </cell>
          <cell r="J347">
            <v>61.524975629999993</v>
          </cell>
          <cell r="K347">
            <v>61.524975629999993</v>
          </cell>
          <cell r="L347">
            <v>61.524975629999993</v>
          </cell>
          <cell r="M347">
            <v>61.524975629999993</v>
          </cell>
          <cell r="N347">
            <v>61.524975629999993</v>
          </cell>
          <cell r="O347">
            <v>61.524975629999993</v>
          </cell>
          <cell r="P347">
            <v>61.524975629999993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9-3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9-3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9-3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0</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0</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0</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IDR 15"/>
    </sheetNames>
    <sheetDataSet>
      <sheetData sheetId="0" refreshError="1"/>
      <sheetData sheetId="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_Req"/>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_Req"/>
      <sheetName val="Database"/>
    </sheetNames>
    <sheetDataSet>
      <sheetData sheetId="0" refreshError="1">
        <row r="5">
          <cell r="I5">
            <v>2001</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ComEd TOTI"/>
      <sheetName val="PECO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Financial Statements &gt;"/>
      <sheetName val="Functional Costs &gt;"/>
      <sheetName val="EED IS- Variances"/>
      <sheetName val="EED BS Var"/>
      <sheetName val="ComEd BS Var"/>
      <sheetName val="PECO BS Var"/>
      <sheetName val="EED CFS Var"/>
      <sheetName val="ComEd CFS Var"/>
      <sheetName val="PECO CFS Var"/>
      <sheetName val="C O&amp;M RR"/>
      <sheetName val="C Cap RR"/>
      <sheetName val="P O&amp;M RR"/>
      <sheetName val="P Cap RR"/>
      <sheetName val="Rev_Req"/>
      <sheetName val="FAS 87"/>
    </sheetNames>
    <sheetDataSet>
      <sheetData sheetId="0" refreshError="1">
        <row r="2">
          <cell r="B2" t="str">
            <v>April 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tail"/>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tail"/>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NAV0"/>
      <sheetName val="Market Value by Plant"/>
      <sheetName val="PV_Margin"/>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CapEx (By VP By Dept) Budg"/>
      <sheetName val="2005 ComEd CapEx (By Dept) Budg"/>
      <sheetName val="Calculations"/>
      <sheetName val="Calculations Prior year"/>
      <sheetName val="DCF - Alcar LE"/>
      <sheetName val="DCF - Alcar Budget"/>
      <sheetName val="nVision"/>
      <sheetName val="Masterdata"/>
      <sheetName val="Rev_Req"/>
      <sheetName val="TFI use"/>
      <sheetName val="#REF"/>
      <sheetName val="2nd qtr 2000"/>
      <sheetName val="SETUP"/>
      <sheetName val="Database"/>
      <sheetName val="Ry"/>
      <sheetName val="2005 Amortization "/>
      <sheetName val="PECO BS"/>
    </sheetNames>
    <sheetDataSet>
      <sheetData sheetId="0" refreshError="1">
        <row r="3">
          <cell r="A3"/>
          <cell r="B3" t="str">
            <v xml:space="preserve"> 108030 - Monthly Total Resources</v>
          </cell>
          <cell r="C3">
            <v>0</v>
          </cell>
          <cell r="D3">
            <v>0</v>
          </cell>
          <cell r="E3">
            <v>0</v>
          </cell>
          <cell r="F3">
            <v>0</v>
          </cell>
          <cell r="G3">
            <v>0</v>
          </cell>
          <cell r="H3">
            <v>0</v>
          </cell>
          <cell r="I3">
            <v>0</v>
          </cell>
          <cell r="J3">
            <v>0</v>
          </cell>
          <cell r="K3">
            <v>0</v>
          </cell>
          <cell r="L3">
            <v>0</v>
          </cell>
          <cell r="M3">
            <v>0</v>
          </cell>
          <cell r="N3">
            <v>0</v>
          </cell>
          <cell r="O3">
            <v>0</v>
          </cell>
        </row>
        <row r="4">
          <cell r="A4"/>
          <cell r="B4" t="str">
            <v xml:space="preserve"> Total CapEx</v>
          </cell>
          <cell r="C4">
            <v>-1375000</v>
          </cell>
          <cell r="D4">
            <v>-1375000</v>
          </cell>
          <cell r="E4">
            <v>-1375000</v>
          </cell>
          <cell r="F4">
            <v>-1375000</v>
          </cell>
          <cell r="G4">
            <v>-1375000</v>
          </cell>
          <cell r="H4">
            <v>-1375000</v>
          </cell>
          <cell r="I4">
            <v>-1375000</v>
          </cell>
          <cell r="J4">
            <v>-1375000</v>
          </cell>
          <cell r="K4">
            <v>-1375000</v>
          </cell>
          <cell r="L4">
            <v>-1375000</v>
          </cell>
          <cell r="M4">
            <v>-1375000</v>
          </cell>
          <cell r="N4">
            <v>-1375000</v>
          </cell>
          <cell r="O4">
            <v>-16500000</v>
          </cell>
        </row>
        <row r="5">
          <cell r="A5" t="str">
            <v xml:space="preserve">   Storm Fund - PECO</v>
          </cell>
          <cell r="B5" t="str">
            <v xml:space="preserve"> 107000 - Monthly Total Resources</v>
          </cell>
          <cell r="C5">
            <v>0</v>
          </cell>
          <cell r="D5">
            <v>0</v>
          </cell>
          <cell r="E5">
            <v>0</v>
          </cell>
          <cell r="F5">
            <v>0</v>
          </cell>
          <cell r="G5">
            <v>0</v>
          </cell>
          <cell r="H5">
            <v>0</v>
          </cell>
          <cell r="I5">
            <v>0</v>
          </cell>
          <cell r="J5">
            <v>0</v>
          </cell>
          <cell r="K5">
            <v>0</v>
          </cell>
          <cell r="L5">
            <v>0</v>
          </cell>
          <cell r="M5">
            <v>0</v>
          </cell>
          <cell r="N5">
            <v>0</v>
          </cell>
          <cell r="O5">
            <v>0</v>
          </cell>
        </row>
        <row r="6">
          <cell r="A6"/>
          <cell r="B6" t="str">
            <v xml:space="preserve"> 108030 - Monthly Total Resources</v>
          </cell>
          <cell r="C6">
            <v>0</v>
          </cell>
          <cell r="D6">
            <v>0</v>
          </cell>
          <cell r="E6">
            <v>0</v>
          </cell>
          <cell r="F6">
            <v>0</v>
          </cell>
          <cell r="G6">
            <v>0</v>
          </cell>
          <cell r="H6">
            <v>0</v>
          </cell>
          <cell r="I6">
            <v>0</v>
          </cell>
          <cell r="J6">
            <v>0</v>
          </cell>
          <cell r="K6">
            <v>0</v>
          </cell>
          <cell r="L6">
            <v>0</v>
          </cell>
          <cell r="M6">
            <v>0</v>
          </cell>
          <cell r="N6">
            <v>0</v>
          </cell>
          <cell r="O6">
            <v>0</v>
          </cell>
        </row>
        <row r="7">
          <cell r="A7"/>
          <cell r="B7" t="str">
            <v xml:space="preserve"> Total CapEx</v>
          </cell>
          <cell r="C7">
            <v>0</v>
          </cell>
          <cell r="D7">
            <v>0</v>
          </cell>
          <cell r="E7">
            <v>0</v>
          </cell>
          <cell r="F7">
            <v>0</v>
          </cell>
          <cell r="G7">
            <v>0</v>
          </cell>
          <cell r="H7">
            <v>0</v>
          </cell>
          <cell r="I7">
            <v>0</v>
          </cell>
          <cell r="J7">
            <v>0</v>
          </cell>
          <cell r="K7">
            <v>0</v>
          </cell>
          <cell r="L7">
            <v>0</v>
          </cell>
          <cell r="M7">
            <v>0</v>
          </cell>
          <cell r="N7">
            <v>0</v>
          </cell>
          <cell r="O7">
            <v>0</v>
          </cell>
        </row>
        <row r="8">
          <cell r="A8" t="str">
            <v xml:space="preserve">   Capitalized Overheads-PECO</v>
          </cell>
          <cell r="B8" t="str">
            <v xml:space="preserve"> 107000 - Monthly Total Resources</v>
          </cell>
          <cell r="C8">
            <v>0</v>
          </cell>
          <cell r="D8">
            <v>0</v>
          </cell>
          <cell r="E8">
            <v>0</v>
          </cell>
          <cell r="F8">
            <v>0</v>
          </cell>
          <cell r="G8">
            <v>0</v>
          </cell>
          <cell r="H8">
            <v>0</v>
          </cell>
          <cell r="I8">
            <v>0</v>
          </cell>
          <cell r="J8">
            <v>0</v>
          </cell>
          <cell r="K8">
            <v>0</v>
          </cell>
          <cell r="L8">
            <v>0</v>
          </cell>
          <cell r="M8">
            <v>0</v>
          </cell>
          <cell r="N8">
            <v>0</v>
          </cell>
          <cell r="O8">
            <v>0</v>
          </cell>
        </row>
        <row r="9">
          <cell r="A9"/>
          <cell r="B9" t="str">
            <v xml:space="preserve"> 108030 - Monthly Total Resources</v>
          </cell>
          <cell r="C9">
            <v>0</v>
          </cell>
          <cell r="D9">
            <v>0</v>
          </cell>
          <cell r="E9">
            <v>0</v>
          </cell>
          <cell r="F9">
            <v>0</v>
          </cell>
          <cell r="G9">
            <v>0</v>
          </cell>
          <cell r="H9">
            <v>0</v>
          </cell>
          <cell r="I9">
            <v>0</v>
          </cell>
          <cell r="J9">
            <v>0</v>
          </cell>
          <cell r="K9">
            <v>0</v>
          </cell>
          <cell r="L9">
            <v>0</v>
          </cell>
          <cell r="M9">
            <v>0</v>
          </cell>
          <cell r="N9">
            <v>0</v>
          </cell>
          <cell r="O9">
            <v>0</v>
          </cell>
        </row>
        <row r="10">
          <cell r="A10"/>
          <cell r="B10" t="str">
            <v xml:space="preserve"> Total CapEx</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 xml:space="preserve">   EDSS Executive Services-PECO</v>
          </cell>
          <cell r="B11" t="str">
            <v xml:space="preserve"> 107000 - Monthly Total Resources</v>
          </cell>
          <cell r="C11">
            <v>0</v>
          </cell>
          <cell r="D11">
            <v>0</v>
          </cell>
          <cell r="E11">
            <v>0</v>
          </cell>
          <cell r="F11">
            <v>0</v>
          </cell>
          <cell r="G11">
            <v>0</v>
          </cell>
          <cell r="H11">
            <v>0</v>
          </cell>
          <cell r="I11">
            <v>0</v>
          </cell>
          <cell r="J11">
            <v>0</v>
          </cell>
          <cell r="K11">
            <v>0</v>
          </cell>
          <cell r="L11">
            <v>0</v>
          </cell>
          <cell r="M11">
            <v>0</v>
          </cell>
          <cell r="N11">
            <v>0</v>
          </cell>
          <cell r="O11">
            <v>0</v>
          </cell>
        </row>
        <row r="12">
          <cell r="A12"/>
          <cell r="B12" t="str">
            <v xml:space="preserve"> 108030 - Monthly Total Resources</v>
          </cell>
          <cell r="C12">
            <v>0</v>
          </cell>
          <cell r="D12">
            <v>0</v>
          </cell>
          <cell r="E12">
            <v>0</v>
          </cell>
          <cell r="F12">
            <v>0</v>
          </cell>
          <cell r="G12">
            <v>0</v>
          </cell>
          <cell r="H12">
            <v>0</v>
          </cell>
          <cell r="I12">
            <v>0</v>
          </cell>
          <cell r="J12">
            <v>0</v>
          </cell>
          <cell r="K12">
            <v>0</v>
          </cell>
          <cell r="L12">
            <v>0</v>
          </cell>
          <cell r="M12">
            <v>0</v>
          </cell>
          <cell r="N12">
            <v>0</v>
          </cell>
          <cell r="O12">
            <v>0</v>
          </cell>
        </row>
        <row r="13">
          <cell r="A13"/>
          <cell r="B13" t="str">
            <v xml:space="preserve"> Total CapEx</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 xml:space="preserve">     Default Department</v>
          </cell>
          <cell r="B14" t="str">
            <v xml:space="preserve"> 107000 - Monthly Total Resources</v>
          </cell>
          <cell r="C14">
            <v>81126.460000000006</v>
          </cell>
          <cell r="D14">
            <v>78021.429999999993</v>
          </cell>
          <cell r="E14">
            <v>84231.48</v>
          </cell>
          <cell r="F14">
            <v>79139.77</v>
          </cell>
          <cell r="G14">
            <v>75784.759999999995</v>
          </cell>
          <cell r="H14">
            <v>88454.84</v>
          </cell>
          <cell r="I14">
            <v>79139.77</v>
          </cell>
          <cell r="J14">
            <v>75784.759999999995</v>
          </cell>
          <cell r="K14">
            <v>88454.84</v>
          </cell>
          <cell r="L14">
            <v>79139.77</v>
          </cell>
          <cell r="M14">
            <v>75784.759999999995</v>
          </cell>
          <cell r="N14">
            <v>88454.84</v>
          </cell>
          <cell r="O14">
            <v>973517.48</v>
          </cell>
        </row>
        <row r="15">
          <cell r="A15"/>
          <cell r="B15" t="str">
            <v xml:space="preserve"> 108030 - Monthly Total Resources</v>
          </cell>
          <cell r="C15">
            <v>0</v>
          </cell>
          <cell r="D15">
            <v>0</v>
          </cell>
          <cell r="E15">
            <v>0</v>
          </cell>
          <cell r="F15">
            <v>0</v>
          </cell>
          <cell r="G15">
            <v>0</v>
          </cell>
          <cell r="H15">
            <v>0</v>
          </cell>
          <cell r="I15">
            <v>0</v>
          </cell>
          <cell r="J15">
            <v>0</v>
          </cell>
          <cell r="K15">
            <v>0</v>
          </cell>
          <cell r="L15">
            <v>0</v>
          </cell>
          <cell r="M15">
            <v>0</v>
          </cell>
          <cell r="N15">
            <v>0</v>
          </cell>
          <cell r="O15">
            <v>0</v>
          </cell>
        </row>
        <row r="16">
          <cell r="A16"/>
          <cell r="B16" t="str">
            <v xml:space="preserve"> Total CapEx</v>
          </cell>
          <cell r="C16">
            <v>81126.460000000006</v>
          </cell>
          <cell r="D16">
            <v>78021.429999999993</v>
          </cell>
          <cell r="E16">
            <v>84231.48</v>
          </cell>
          <cell r="F16">
            <v>79139.77</v>
          </cell>
          <cell r="G16">
            <v>75784.759999999995</v>
          </cell>
          <cell r="H16">
            <v>88454.84</v>
          </cell>
          <cell r="I16">
            <v>79139.77</v>
          </cell>
          <cell r="J16">
            <v>75784.759999999995</v>
          </cell>
          <cell r="K16">
            <v>88454.84</v>
          </cell>
          <cell r="L16">
            <v>79139.77</v>
          </cell>
          <cell r="M16">
            <v>75784.759999999995</v>
          </cell>
          <cell r="N16">
            <v>88454.84</v>
          </cell>
          <cell r="O16">
            <v>973517.48</v>
          </cell>
        </row>
        <row r="17">
          <cell r="A17" t="str">
            <v xml:space="preserve">     VP-Finance &amp; CEO-EED</v>
          </cell>
          <cell r="B17" t="str">
            <v xml:space="preserve"> 107000 - Monthly Total Resources</v>
          </cell>
          <cell r="C17">
            <v>0</v>
          </cell>
          <cell r="D17">
            <v>0</v>
          </cell>
          <cell r="E17">
            <v>0</v>
          </cell>
          <cell r="F17">
            <v>0</v>
          </cell>
          <cell r="G17">
            <v>0</v>
          </cell>
          <cell r="H17">
            <v>0</v>
          </cell>
          <cell r="I17">
            <v>0</v>
          </cell>
          <cell r="J17">
            <v>0</v>
          </cell>
          <cell r="K17">
            <v>0</v>
          </cell>
          <cell r="L17">
            <v>0</v>
          </cell>
          <cell r="M17">
            <v>0</v>
          </cell>
          <cell r="N17">
            <v>0</v>
          </cell>
          <cell r="O17">
            <v>0</v>
          </cell>
        </row>
        <row r="18">
          <cell r="A18"/>
          <cell r="B18" t="str">
            <v xml:space="preserve"> 108030 - Monthly Total Resources</v>
          </cell>
          <cell r="C18">
            <v>0</v>
          </cell>
          <cell r="D18">
            <v>0</v>
          </cell>
          <cell r="E18">
            <v>0</v>
          </cell>
          <cell r="F18">
            <v>0</v>
          </cell>
          <cell r="G18">
            <v>0</v>
          </cell>
          <cell r="H18">
            <v>0</v>
          </cell>
          <cell r="I18">
            <v>0</v>
          </cell>
          <cell r="J18">
            <v>0</v>
          </cell>
          <cell r="K18">
            <v>0</v>
          </cell>
          <cell r="L18">
            <v>0</v>
          </cell>
          <cell r="M18">
            <v>0</v>
          </cell>
          <cell r="N18">
            <v>0</v>
          </cell>
          <cell r="O18">
            <v>0</v>
          </cell>
        </row>
        <row r="19">
          <cell r="A19"/>
          <cell r="B19" t="str">
            <v xml:space="preserve"> Total CapEx</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 xml:space="preserve">     VP - Finance &amp; CFO</v>
          </cell>
          <cell r="B20" t="str">
            <v xml:space="preserve"> 107000 - Monthly Total Resources</v>
          </cell>
          <cell r="C20">
            <v>0</v>
          </cell>
          <cell r="D20">
            <v>0</v>
          </cell>
          <cell r="E20">
            <v>0</v>
          </cell>
          <cell r="F20">
            <v>0</v>
          </cell>
          <cell r="G20">
            <v>0</v>
          </cell>
          <cell r="H20">
            <v>0</v>
          </cell>
          <cell r="I20">
            <v>0</v>
          </cell>
          <cell r="J20">
            <v>0</v>
          </cell>
          <cell r="K20">
            <v>0</v>
          </cell>
          <cell r="L20">
            <v>0</v>
          </cell>
          <cell r="M20">
            <v>0</v>
          </cell>
          <cell r="N20">
            <v>0</v>
          </cell>
          <cell r="O20">
            <v>0</v>
          </cell>
        </row>
        <row r="21">
          <cell r="A21"/>
          <cell r="B21" t="str">
            <v xml:space="preserve"> 108030 - Monthly Total Resources</v>
          </cell>
          <cell r="C21">
            <v>0</v>
          </cell>
          <cell r="D21">
            <v>0</v>
          </cell>
          <cell r="E21">
            <v>0</v>
          </cell>
          <cell r="F21">
            <v>0</v>
          </cell>
          <cell r="G21">
            <v>0</v>
          </cell>
          <cell r="H21">
            <v>0</v>
          </cell>
          <cell r="I21">
            <v>0</v>
          </cell>
          <cell r="J21">
            <v>0</v>
          </cell>
          <cell r="K21">
            <v>0</v>
          </cell>
          <cell r="L21">
            <v>0</v>
          </cell>
          <cell r="M21">
            <v>0</v>
          </cell>
          <cell r="N21">
            <v>0</v>
          </cell>
          <cell r="O21">
            <v>0</v>
          </cell>
        </row>
        <row r="22">
          <cell r="A22"/>
          <cell r="B22" t="str">
            <v xml:space="preserve"> Total CapEx</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     Controller</v>
          </cell>
          <cell r="B23" t="str">
            <v xml:space="preserve"> 107000 - Monthly Total Resources</v>
          </cell>
          <cell r="C23">
            <v>0</v>
          </cell>
          <cell r="D23">
            <v>0</v>
          </cell>
          <cell r="E23">
            <v>0</v>
          </cell>
          <cell r="F23">
            <v>0</v>
          </cell>
          <cell r="G23">
            <v>0</v>
          </cell>
          <cell r="H23">
            <v>0</v>
          </cell>
          <cell r="I23">
            <v>0</v>
          </cell>
          <cell r="J23">
            <v>0</v>
          </cell>
          <cell r="K23">
            <v>0</v>
          </cell>
          <cell r="L23">
            <v>0</v>
          </cell>
          <cell r="M23">
            <v>0</v>
          </cell>
          <cell r="N23">
            <v>0</v>
          </cell>
          <cell r="O23">
            <v>0</v>
          </cell>
        </row>
        <row r="24">
          <cell r="A24"/>
          <cell r="B24" t="str">
            <v xml:space="preserve"> 108030 - Monthly Total Resources</v>
          </cell>
          <cell r="C24">
            <v>0</v>
          </cell>
          <cell r="D24">
            <v>0</v>
          </cell>
          <cell r="E24">
            <v>0</v>
          </cell>
          <cell r="F24">
            <v>0</v>
          </cell>
          <cell r="G24">
            <v>0</v>
          </cell>
          <cell r="H24">
            <v>0</v>
          </cell>
          <cell r="I24">
            <v>0</v>
          </cell>
          <cell r="J24">
            <v>0</v>
          </cell>
          <cell r="K24">
            <v>0</v>
          </cell>
          <cell r="L24">
            <v>0</v>
          </cell>
          <cell r="M24">
            <v>0</v>
          </cell>
          <cell r="N24">
            <v>0</v>
          </cell>
          <cell r="O24">
            <v>0</v>
          </cell>
        </row>
        <row r="25">
          <cell r="A25"/>
          <cell r="B25" t="str">
            <v xml:space="preserve"> Total CapEx</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 xml:space="preserve">     Tax</v>
          </cell>
          <cell r="B26" t="str">
            <v xml:space="preserve"> 107000 - Monthly Total Resources</v>
          </cell>
          <cell r="C26">
            <v>0</v>
          </cell>
          <cell r="D26">
            <v>0</v>
          </cell>
          <cell r="E26">
            <v>0</v>
          </cell>
          <cell r="F26">
            <v>0</v>
          </cell>
          <cell r="G26">
            <v>0</v>
          </cell>
          <cell r="H26">
            <v>0</v>
          </cell>
          <cell r="I26">
            <v>0</v>
          </cell>
          <cell r="J26">
            <v>0</v>
          </cell>
          <cell r="K26">
            <v>0</v>
          </cell>
          <cell r="L26">
            <v>0</v>
          </cell>
          <cell r="M26">
            <v>0</v>
          </cell>
          <cell r="N26">
            <v>0</v>
          </cell>
          <cell r="O26">
            <v>0</v>
          </cell>
        </row>
        <row r="27">
          <cell r="A27"/>
          <cell r="B27" t="str">
            <v xml:space="preserve"> 108030 - Monthly Total Resources</v>
          </cell>
          <cell r="C27">
            <v>0</v>
          </cell>
          <cell r="D27">
            <v>0</v>
          </cell>
          <cell r="E27">
            <v>0</v>
          </cell>
          <cell r="F27">
            <v>0</v>
          </cell>
          <cell r="G27">
            <v>0</v>
          </cell>
          <cell r="H27">
            <v>0</v>
          </cell>
          <cell r="I27">
            <v>0</v>
          </cell>
          <cell r="J27">
            <v>0</v>
          </cell>
          <cell r="K27">
            <v>0</v>
          </cell>
          <cell r="L27">
            <v>0</v>
          </cell>
          <cell r="M27">
            <v>0</v>
          </cell>
          <cell r="N27">
            <v>0</v>
          </cell>
          <cell r="O27">
            <v>0</v>
          </cell>
        </row>
        <row r="28">
          <cell r="A28"/>
          <cell r="B28" t="str">
            <v xml:space="preserve"> Total CapEx</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 xml:space="preserve">     Finance</v>
          </cell>
          <cell r="B29" t="str">
            <v xml:space="preserve"> 107000 - Monthly Total Resources</v>
          </cell>
          <cell r="C29">
            <v>0</v>
          </cell>
          <cell r="D29">
            <v>0</v>
          </cell>
          <cell r="E29">
            <v>0</v>
          </cell>
          <cell r="F29">
            <v>0</v>
          </cell>
          <cell r="G29">
            <v>0</v>
          </cell>
          <cell r="H29">
            <v>0</v>
          </cell>
          <cell r="I29">
            <v>0</v>
          </cell>
          <cell r="J29">
            <v>0</v>
          </cell>
          <cell r="K29">
            <v>0</v>
          </cell>
          <cell r="L29">
            <v>0</v>
          </cell>
          <cell r="M29">
            <v>0</v>
          </cell>
          <cell r="N29">
            <v>0</v>
          </cell>
          <cell r="O29">
            <v>0</v>
          </cell>
        </row>
        <row r="30">
          <cell r="A30"/>
          <cell r="B30" t="str">
            <v xml:space="preserve"> 108030 - Monthly Total Resources</v>
          </cell>
          <cell r="C30">
            <v>0</v>
          </cell>
          <cell r="D30">
            <v>0</v>
          </cell>
          <cell r="E30">
            <v>0</v>
          </cell>
          <cell r="F30">
            <v>0</v>
          </cell>
          <cell r="G30">
            <v>0</v>
          </cell>
          <cell r="H30">
            <v>0</v>
          </cell>
          <cell r="I30">
            <v>0</v>
          </cell>
          <cell r="J30">
            <v>0</v>
          </cell>
          <cell r="K30">
            <v>0</v>
          </cell>
          <cell r="L30">
            <v>0</v>
          </cell>
          <cell r="M30">
            <v>0</v>
          </cell>
          <cell r="N30">
            <v>0</v>
          </cell>
          <cell r="O30">
            <v>0</v>
          </cell>
        </row>
        <row r="31">
          <cell r="A31"/>
          <cell r="B31" t="str">
            <v xml:space="preserve"> Total CapEx</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 xml:space="preserve">     Planning &amp; Analysis</v>
          </cell>
          <cell r="B32" t="str">
            <v xml:space="preserve"> 107000 - Monthly Total Resources</v>
          </cell>
          <cell r="C32">
            <v>0</v>
          </cell>
          <cell r="D32">
            <v>0</v>
          </cell>
          <cell r="E32">
            <v>0</v>
          </cell>
          <cell r="F32">
            <v>0</v>
          </cell>
          <cell r="G32">
            <v>0</v>
          </cell>
          <cell r="H32">
            <v>0</v>
          </cell>
          <cell r="I32">
            <v>0</v>
          </cell>
          <cell r="J32">
            <v>0</v>
          </cell>
          <cell r="K32">
            <v>0</v>
          </cell>
          <cell r="L32">
            <v>0</v>
          </cell>
          <cell r="M32">
            <v>0</v>
          </cell>
          <cell r="N32">
            <v>0</v>
          </cell>
          <cell r="O32">
            <v>0</v>
          </cell>
        </row>
        <row r="33">
          <cell r="A33"/>
          <cell r="B33" t="str">
            <v xml:space="preserve"> 108030 - Monthly Total Resources</v>
          </cell>
          <cell r="C33">
            <v>0</v>
          </cell>
          <cell r="D33">
            <v>0</v>
          </cell>
          <cell r="E33">
            <v>0</v>
          </cell>
          <cell r="F33">
            <v>0</v>
          </cell>
          <cell r="G33">
            <v>0</v>
          </cell>
          <cell r="H33">
            <v>0</v>
          </cell>
          <cell r="I33">
            <v>0</v>
          </cell>
          <cell r="J33">
            <v>0</v>
          </cell>
          <cell r="K33">
            <v>0</v>
          </cell>
          <cell r="L33">
            <v>0</v>
          </cell>
          <cell r="M33">
            <v>0</v>
          </cell>
          <cell r="N33">
            <v>0</v>
          </cell>
          <cell r="O33">
            <v>0</v>
          </cell>
        </row>
        <row r="34">
          <cell r="A34"/>
          <cell r="B34" t="str">
            <v xml:space="preserve"> Total CapEx</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     Accounting &amp; Controls Center</v>
          </cell>
          <cell r="B35" t="str">
            <v xml:space="preserve"> 107000 - Monthly Total Resources</v>
          </cell>
          <cell r="C35">
            <v>0</v>
          </cell>
          <cell r="D35">
            <v>0</v>
          </cell>
          <cell r="E35">
            <v>0</v>
          </cell>
          <cell r="F35">
            <v>0</v>
          </cell>
          <cell r="G35">
            <v>0</v>
          </cell>
          <cell r="H35">
            <v>0</v>
          </cell>
          <cell r="I35">
            <v>0</v>
          </cell>
          <cell r="J35">
            <v>0</v>
          </cell>
          <cell r="K35">
            <v>0</v>
          </cell>
          <cell r="L35">
            <v>0</v>
          </cell>
          <cell r="M35">
            <v>0</v>
          </cell>
          <cell r="N35">
            <v>0</v>
          </cell>
          <cell r="O35">
            <v>0</v>
          </cell>
        </row>
        <row r="36">
          <cell r="A36"/>
          <cell r="B36" t="str">
            <v xml:space="preserve"> 108030 - Monthly Total Resources</v>
          </cell>
          <cell r="C36">
            <v>0</v>
          </cell>
          <cell r="D36">
            <v>0</v>
          </cell>
          <cell r="E36">
            <v>0</v>
          </cell>
          <cell r="F36">
            <v>0</v>
          </cell>
          <cell r="G36">
            <v>0</v>
          </cell>
          <cell r="H36">
            <v>0</v>
          </cell>
          <cell r="I36">
            <v>0</v>
          </cell>
          <cell r="J36">
            <v>0</v>
          </cell>
          <cell r="K36">
            <v>0</v>
          </cell>
          <cell r="L36">
            <v>0</v>
          </cell>
          <cell r="M36">
            <v>0</v>
          </cell>
          <cell r="N36">
            <v>0</v>
          </cell>
          <cell r="O36">
            <v>0</v>
          </cell>
        </row>
        <row r="37">
          <cell r="A37"/>
          <cell r="B37" t="str">
            <v xml:space="preserve"> Total CapEx</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 xml:space="preserve">     PECO Severance</v>
          </cell>
          <cell r="B38" t="str">
            <v xml:space="preserve"> 107000 - Monthly Total Resources</v>
          </cell>
          <cell r="C38">
            <v>0</v>
          </cell>
          <cell r="D38">
            <v>0</v>
          </cell>
          <cell r="E38">
            <v>0</v>
          </cell>
          <cell r="F38">
            <v>0</v>
          </cell>
          <cell r="G38">
            <v>0</v>
          </cell>
          <cell r="H38">
            <v>0</v>
          </cell>
          <cell r="I38">
            <v>0</v>
          </cell>
          <cell r="J38">
            <v>0</v>
          </cell>
          <cell r="K38">
            <v>0</v>
          </cell>
          <cell r="L38">
            <v>0</v>
          </cell>
          <cell r="M38">
            <v>0</v>
          </cell>
          <cell r="N38">
            <v>0</v>
          </cell>
          <cell r="O38">
            <v>0</v>
          </cell>
        </row>
        <row r="39">
          <cell r="A39"/>
          <cell r="B39" t="str">
            <v xml:space="preserve"> 108030 - Monthly Total Resources</v>
          </cell>
          <cell r="C39">
            <v>0</v>
          </cell>
          <cell r="D39">
            <v>0</v>
          </cell>
          <cell r="E39">
            <v>0</v>
          </cell>
          <cell r="F39">
            <v>0</v>
          </cell>
          <cell r="G39">
            <v>0</v>
          </cell>
          <cell r="H39">
            <v>0</v>
          </cell>
          <cell r="I39">
            <v>0</v>
          </cell>
          <cell r="J39">
            <v>0</v>
          </cell>
          <cell r="K39">
            <v>0</v>
          </cell>
          <cell r="L39">
            <v>0</v>
          </cell>
          <cell r="M39">
            <v>0</v>
          </cell>
          <cell r="N39">
            <v>0</v>
          </cell>
          <cell r="O39">
            <v>0</v>
          </cell>
        </row>
        <row r="40">
          <cell r="A40"/>
          <cell r="B40" t="str">
            <v xml:space="preserve"> Total CapEx</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 xml:space="preserve">     PED/PETT Book Revenue</v>
          </cell>
          <cell r="B41" t="str">
            <v xml:space="preserve"> 107000 - Monthly Total Resources</v>
          </cell>
          <cell r="C41">
            <v>0</v>
          </cell>
          <cell r="D41">
            <v>0</v>
          </cell>
          <cell r="E41">
            <v>0</v>
          </cell>
          <cell r="F41">
            <v>0</v>
          </cell>
          <cell r="G41">
            <v>0</v>
          </cell>
          <cell r="H41">
            <v>0</v>
          </cell>
          <cell r="I41">
            <v>0</v>
          </cell>
          <cell r="J41">
            <v>0</v>
          </cell>
          <cell r="K41">
            <v>0</v>
          </cell>
          <cell r="L41">
            <v>0</v>
          </cell>
          <cell r="M41">
            <v>0</v>
          </cell>
          <cell r="N41">
            <v>0</v>
          </cell>
          <cell r="O41">
            <v>0</v>
          </cell>
        </row>
        <row r="42">
          <cell r="A42"/>
          <cell r="B42" t="str">
            <v xml:space="preserve"> 108030 - Monthly Total Resources</v>
          </cell>
          <cell r="C42">
            <v>0</v>
          </cell>
          <cell r="D42">
            <v>0</v>
          </cell>
          <cell r="E42">
            <v>0</v>
          </cell>
          <cell r="F42">
            <v>0</v>
          </cell>
          <cell r="G42">
            <v>0</v>
          </cell>
          <cell r="H42">
            <v>0</v>
          </cell>
          <cell r="I42">
            <v>0</v>
          </cell>
          <cell r="J42">
            <v>0</v>
          </cell>
          <cell r="K42">
            <v>0</v>
          </cell>
          <cell r="L42">
            <v>0</v>
          </cell>
          <cell r="M42">
            <v>0</v>
          </cell>
          <cell r="N42">
            <v>0</v>
          </cell>
          <cell r="O42">
            <v>0</v>
          </cell>
        </row>
        <row r="43">
          <cell r="A43"/>
          <cell r="B43" t="str">
            <v xml:space="preserve"> Total CapEx</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 xml:space="preserve">     10200 Unassigned Departments</v>
          </cell>
          <cell r="B44" t="str">
            <v xml:space="preserve"> 107000 - Monthly Total Resources</v>
          </cell>
          <cell r="C44">
            <v>0</v>
          </cell>
          <cell r="D44">
            <v>0</v>
          </cell>
          <cell r="E44">
            <v>0</v>
          </cell>
          <cell r="F44">
            <v>0</v>
          </cell>
          <cell r="G44">
            <v>0</v>
          </cell>
          <cell r="H44">
            <v>0</v>
          </cell>
          <cell r="I44">
            <v>0</v>
          </cell>
          <cell r="J44">
            <v>0</v>
          </cell>
          <cell r="K44">
            <v>0</v>
          </cell>
          <cell r="L44">
            <v>0</v>
          </cell>
          <cell r="M44">
            <v>0</v>
          </cell>
          <cell r="N44">
            <v>0</v>
          </cell>
          <cell r="O44">
            <v>0</v>
          </cell>
        </row>
        <row r="45">
          <cell r="A45"/>
          <cell r="B45" t="str">
            <v xml:space="preserve"> 108030 - Monthly Total Resources</v>
          </cell>
          <cell r="C45">
            <v>0</v>
          </cell>
          <cell r="D45">
            <v>0</v>
          </cell>
          <cell r="E45">
            <v>0</v>
          </cell>
          <cell r="F45">
            <v>0</v>
          </cell>
          <cell r="G45">
            <v>0</v>
          </cell>
          <cell r="H45">
            <v>0</v>
          </cell>
          <cell r="I45">
            <v>0</v>
          </cell>
          <cell r="J45">
            <v>0</v>
          </cell>
          <cell r="K45">
            <v>0</v>
          </cell>
          <cell r="L45">
            <v>0</v>
          </cell>
          <cell r="M45">
            <v>0</v>
          </cell>
          <cell r="N45">
            <v>0</v>
          </cell>
          <cell r="O45">
            <v>0</v>
          </cell>
        </row>
        <row r="46">
          <cell r="A46"/>
          <cell r="B46" t="str">
            <v xml:space="preserve"> Total CapEx</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 xml:space="preserve">   Gen Company Activities-PECO</v>
          </cell>
          <cell r="B47" t="str">
            <v xml:space="preserve"> 107000 - Monthly Total Resources</v>
          </cell>
          <cell r="C47">
            <v>81126.460000000006</v>
          </cell>
          <cell r="D47">
            <v>78021.429999999993</v>
          </cell>
          <cell r="E47">
            <v>84231.48</v>
          </cell>
          <cell r="F47">
            <v>79139.77</v>
          </cell>
          <cell r="G47">
            <v>75784.759999999995</v>
          </cell>
          <cell r="H47">
            <v>88454.84</v>
          </cell>
          <cell r="I47">
            <v>79139.77</v>
          </cell>
          <cell r="J47">
            <v>75784.759999999995</v>
          </cell>
          <cell r="K47">
            <v>88454.84</v>
          </cell>
          <cell r="L47">
            <v>79139.77</v>
          </cell>
          <cell r="M47">
            <v>75784.759999999995</v>
          </cell>
          <cell r="N47">
            <v>88454.84</v>
          </cell>
          <cell r="O47">
            <v>973517.48</v>
          </cell>
        </row>
        <row r="48">
          <cell r="A48"/>
          <cell r="B48" t="str">
            <v xml:space="preserve"> 108030 - Monthly Total Resources</v>
          </cell>
          <cell r="C48">
            <v>0</v>
          </cell>
          <cell r="D48">
            <v>0</v>
          </cell>
          <cell r="E48">
            <v>0</v>
          </cell>
          <cell r="F48">
            <v>0</v>
          </cell>
          <cell r="G48">
            <v>0</v>
          </cell>
          <cell r="H48">
            <v>0</v>
          </cell>
          <cell r="I48">
            <v>0</v>
          </cell>
          <cell r="J48">
            <v>0</v>
          </cell>
          <cell r="K48">
            <v>0</v>
          </cell>
          <cell r="L48">
            <v>0</v>
          </cell>
          <cell r="M48">
            <v>0</v>
          </cell>
          <cell r="N48">
            <v>0</v>
          </cell>
          <cell r="O48">
            <v>0</v>
          </cell>
        </row>
        <row r="49">
          <cell r="A49"/>
          <cell r="B49" t="str">
            <v xml:space="preserve"> Total CapEx</v>
          </cell>
          <cell r="C49">
            <v>81126.460000000006</v>
          </cell>
          <cell r="D49">
            <v>78021.429999999993</v>
          </cell>
          <cell r="E49">
            <v>84231.48</v>
          </cell>
          <cell r="F49">
            <v>79139.77</v>
          </cell>
          <cell r="G49">
            <v>75784.759999999995</v>
          </cell>
          <cell r="H49">
            <v>88454.84</v>
          </cell>
          <cell r="I49">
            <v>79139.77</v>
          </cell>
          <cell r="J49">
            <v>75784.759999999995</v>
          </cell>
          <cell r="K49">
            <v>88454.84</v>
          </cell>
          <cell r="L49">
            <v>79139.77</v>
          </cell>
          <cell r="M49">
            <v>75784.759999999995</v>
          </cell>
          <cell r="N49">
            <v>88454.84</v>
          </cell>
          <cell r="O49">
            <v>973517.48</v>
          </cell>
        </row>
        <row r="50">
          <cell r="A50" t="str">
            <v xml:space="preserve">     Property Management - PECO</v>
          </cell>
          <cell r="B50" t="str">
            <v xml:space="preserve"> 107000 - Monthly Total Resources</v>
          </cell>
          <cell r="C50">
            <v>312350.82</v>
          </cell>
          <cell r="D50">
            <v>239219.05</v>
          </cell>
          <cell r="E50">
            <v>170338.66</v>
          </cell>
          <cell r="F50">
            <v>234090.14</v>
          </cell>
          <cell r="G50">
            <v>605365.35</v>
          </cell>
          <cell r="H50">
            <v>650876.61</v>
          </cell>
          <cell r="I50">
            <v>738530.24</v>
          </cell>
          <cell r="J50">
            <v>704500.64</v>
          </cell>
          <cell r="K50">
            <v>782876.93</v>
          </cell>
          <cell r="L50">
            <v>794982.77</v>
          </cell>
          <cell r="M50">
            <v>717071.74</v>
          </cell>
          <cell r="N50">
            <v>535212.31000000006</v>
          </cell>
          <cell r="O50">
            <v>6485415.2599999961</v>
          </cell>
        </row>
        <row r="51">
          <cell r="A51"/>
          <cell r="B51" t="str">
            <v xml:space="preserve"> 108030 - Monthly Total Resources</v>
          </cell>
          <cell r="C51">
            <v>0</v>
          </cell>
          <cell r="D51">
            <v>0</v>
          </cell>
          <cell r="E51">
            <v>0</v>
          </cell>
          <cell r="F51">
            <v>0</v>
          </cell>
          <cell r="G51">
            <v>0</v>
          </cell>
          <cell r="H51">
            <v>0</v>
          </cell>
          <cell r="I51">
            <v>0</v>
          </cell>
          <cell r="J51">
            <v>0</v>
          </cell>
          <cell r="K51">
            <v>0</v>
          </cell>
          <cell r="L51">
            <v>0</v>
          </cell>
          <cell r="M51">
            <v>0</v>
          </cell>
          <cell r="N51">
            <v>0</v>
          </cell>
          <cell r="O51">
            <v>0</v>
          </cell>
        </row>
        <row r="52">
          <cell r="A52"/>
          <cell r="B52" t="str">
            <v xml:space="preserve"> Total CapEx</v>
          </cell>
          <cell r="C52">
            <v>312350.82</v>
          </cell>
          <cell r="D52">
            <v>239219.05</v>
          </cell>
          <cell r="E52">
            <v>170338.66</v>
          </cell>
          <cell r="F52">
            <v>234090.14</v>
          </cell>
          <cell r="G52">
            <v>605365.35</v>
          </cell>
          <cell r="H52">
            <v>650876.61</v>
          </cell>
          <cell r="I52">
            <v>738530.24</v>
          </cell>
          <cell r="J52">
            <v>704500.64</v>
          </cell>
          <cell r="K52">
            <v>782876.93</v>
          </cell>
          <cell r="L52">
            <v>794982.77</v>
          </cell>
          <cell r="M52">
            <v>717071.74</v>
          </cell>
          <cell r="N52">
            <v>535212.31000000006</v>
          </cell>
          <cell r="O52">
            <v>6485415.2599999961</v>
          </cell>
        </row>
        <row r="53">
          <cell r="A53" t="str">
            <v xml:space="preserve">     Office of President - PECO</v>
          </cell>
          <cell r="B53" t="str">
            <v xml:space="preserve"> 107000 - Monthly Total Resources</v>
          </cell>
          <cell r="C53">
            <v>0</v>
          </cell>
          <cell r="D53">
            <v>0</v>
          </cell>
          <cell r="E53">
            <v>0</v>
          </cell>
          <cell r="F53">
            <v>0</v>
          </cell>
          <cell r="G53">
            <v>0</v>
          </cell>
          <cell r="H53">
            <v>0</v>
          </cell>
          <cell r="I53">
            <v>0</v>
          </cell>
          <cell r="J53">
            <v>0</v>
          </cell>
          <cell r="K53">
            <v>0</v>
          </cell>
          <cell r="L53">
            <v>0</v>
          </cell>
          <cell r="M53">
            <v>0</v>
          </cell>
          <cell r="N53">
            <v>0</v>
          </cell>
          <cell r="O53">
            <v>0</v>
          </cell>
        </row>
        <row r="54">
          <cell r="A54"/>
          <cell r="B54" t="str">
            <v xml:space="preserve"> 108030 - Monthly Total Resources</v>
          </cell>
          <cell r="C54">
            <v>0</v>
          </cell>
          <cell r="D54">
            <v>0</v>
          </cell>
          <cell r="E54">
            <v>0</v>
          </cell>
          <cell r="F54">
            <v>0</v>
          </cell>
          <cell r="G54">
            <v>0</v>
          </cell>
          <cell r="H54">
            <v>0</v>
          </cell>
          <cell r="I54">
            <v>0</v>
          </cell>
          <cell r="J54">
            <v>0</v>
          </cell>
          <cell r="K54">
            <v>0</v>
          </cell>
          <cell r="L54">
            <v>0</v>
          </cell>
          <cell r="M54">
            <v>0</v>
          </cell>
          <cell r="N54">
            <v>0</v>
          </cell>
          <cell r="O54">
            <v>0</v>
          </cell>
        </row>
        <row r="55">
          <cell r="A55"/>
          <cell r="B55" t="str">
            <v xml:space="preserve"> Total CapEx</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 xml:space="preserve">     PECO Energy Acquisition</v>
          </cell>
          <cell r="B56" t="str">
            <v xml:space="preserve"> 107000 - Monthly Total Resources</v>
          </cell>
          <cell r="C56">
            <v>0</v>
          </cell>
          <cell r="D56">
            <v>0</v>
          </cell>
          <cell r="E56">
            <v>0</v>
          </cell>
          <cell r="F56">
            <v>0</v>
          </cell>
          <cell r="G56">
            <v>0</v>
          </cell>
          <cell r="H56">
            <v>0</v>
          </cell>
          <cell r="I56">
            <v>0</v>
          </cell>
          <cell r="J56">
            <v>0</v>
          </cell>
          <cell r="K56">
            <v>0</v>
          </cell>
          <cell r="L56">
            <v>0</v>
          </cell>
          <cell r="M56">
            <v>0</v>
          </cell>
          <cell r="N56">
            <v>0</v>
          </cell>
          <cell r="O56">
            <v>0</v>
          </cell>
        </row>
        <row r="57">
          <cell r="A57"/>
          <cell r="B57" t="str">
            <v xml:space="preserve"> 108030 - Monthly Total Resources</v>
          </cell>
          <cell r="C57">
            <v>0</v>
          </cell>
          <cell r="D57">
            <v>0</v>
          </cell>
          <cell r="E57">
            <v>0</v>
          </cell>
          <cell r="F57">
            <v>0</v>
          </cell>
          <cell r="G57">
            <v>0</v>
          </cell>
          <cell r="H57">
            <v>0</v>
          </cell>
          <cell r="I57">
            <v>0</v>
          </cell>
          <cell r="J57">
            <v>0</v>
          </cell>
          <cell r="K57">
            <v>0</v>
          </cell>
          <cell r="L57">
            <v>0</v>
          </cell>
          <cell r="M57">
            <v>0</v>
          </cell>
          <cell r="N57">
            <v>0</v>
          </cell>
          <cell r="O57">
            <v>0</v>
          </cell>
        </row>
        <row r="58">
          <cell r="A58"/>
          <cell r="B58" t="str">
            <v xml:space="preserve"> Total CapEx</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 xml:space="preserve">     VP-Gas</v>
          </cell>
          <cell r="B59" t="str">
            <v xml:space="preserve"> 107000 - Monthly Total Resources</v>
          </cell>
          <cell r="C59">
            <v>287852.33</v>
          </cell>
          <cell r="D59">
            <v>206088.05</v>
          </cell>
          <cell r="E59">
            <v>261453.91</v>
          </cell>
          <cell r="F59">
            <v>271877.52</v>
          </cell>
          <cell r="G59">
            <v>395862.12</v>
          </cell>
          <cell r="H59">
            <v>361735.02</v>
          </cell>
          <cell r="I59">
            <v>432762.42</v>
          </cell>
          <cell r="J59">
            <v>446715.31</v>
          </cell>
          <cell r="K59">
            <v>415363.32</v>
          </cell>
          <cell r="L59">
            <v>213373.92</v>
          </cell>
          <cell r="M59">
            <v>234977.22</v>
          </cell>
          <cell r="N59">
            <v>191099.51999999999</v>
          </cell>
          <cell r="O59">
            <v>3719160.66</v>
          </cell>
        </row>
        <row r="60">
          <cell r="A60"/>
          <cell r="B60" t="str">
            <v xml:space="preserve"> 108030 - Monthly Total Resources</v>
          </cell>
          <cell r="C60">
            <v>14084.2</v>
          </cell>
          <cell r="D60">
            <v>5742</v>
          </cell>
          <cell r="E60">
            <v>9208.9</v>
          </cell>
          <cell r="F60">
            <v>11917.4</v>
          </cell>
          <cell r="G60">
            <v>24918.2</v>
          </cell>
          <cell r="H60">
            <v>21126.3</v>
          </cell>
          <cell r="I60">
            <v>29793.5</v>
          </cell>
          <cell r="J60">
            <v>29793.5</v>
          </cell>
          <cell r="K60">
            <v>27085</v>
          </cell>
          <cell r="L60">
            <v>5417</v>
          </cell>
          <cell r="M60">
            <v>7042.1</v>
          </cell>
          <cell r="N60">
            <v>2166.8000000000002</v>
          </cell>
          <cell r="O60">
            <v>188294.9</v>
          </cell>
        </row>
        <row r="61">
          <cell r="A61"/>
          <cell r="B61" t="str">
            <v xml:space="preserve"> Total CapEx</v>
          </cell>
          <cell r="C61">
            <v>301936.53000000003</v>
          </cell>
          <cell r="D61">
            <v>211830.05</v>
          </cell>
          <cell r="E61">
            <v>270662.81</v>
          </cell>
          <cell r="F61">
            <v>283794.92</v>
          </cell>
          <cell r="G61">
            <v>420780.32</v>
          </cell>
          <cell r="H61">
            <v>382861.32</v>
          </cell>
          <cell r="I61">
            <v>462555.92</v>
          </cell>
          <cell r="J61">
            <v>476508.81</v>
          </cell>
          <cell r="K61">
            <v>442448.32</v>
          </cell>
          <cell r="L61">
            <v>218790.92</v>
          </cell>
          <cell r="M61">
            <v>242019.32</v>
          </cell>
          <cell r="N61">
            <v>193266.32</v>
          </cell>
          <cell r="O61">
            <v>3907455.56</v>
          </cell>
        </row>
        <row r="62">
          <cell r="A62" t="str">
            <v xml:space="preserve">     External &amp; Gov't Affairs PECO</v>
          </cell>
          <cell r="B62" t="str">
            <v xml:space="preserve"> 107000 - Monthly Total Resources</v>
          </cell>
          <cell r="C62">
            <v>1666.67</v>
          </cell>
          <cell r="D62">
            <v>1666.67</v>
          </cell>
          <cell r="E62">
            <v>1666.67</v>
          </cell>
          <cell r="F62">
            <v>1666.67</v>
          </cell>
          <cell r="G62">
            <v>1666.67</v>
          </cell>
          <cell r="H62">
            <v>1666.67</v>
          </cell>
          <cell r="I62">
            <v>1666.67</v>
          </cell>
          <cell r="J62">
            <v>1666.67</v>
          </cell>
          <cell r="K62">
            <v>1666.67</v>
          </cell>
          <cell r="L62">
            <v>1666.67</v>
          </cell>
          <cell r="M62">
            <v>1666.67</v>
          </cell>
          <cell r="N62">
            <v>1666.63</v>
          </cell>
          <cell r="O62">
            <v>20000</v>
          </cell>
        </row>
        <row r="63">
          <cell r="A63"/>
          <cell r="B63" t="str">
            <v xml:space="preserve"> 108030 - Monthly Total Resources</v>
          </cell>
          <cell r="C63">
            <v>0</v>
          </cell>
          <cell r="D63">
            <v>0</v>
          </cell>
          <cell r="E63">
            <v>0</v>
          </cell>
          <cell r="F63">
            <v>0</v>
          </cell>
          <cell r="G63">
            <v>0</v>
          </cell>
          <cell r="H63">
            <v>0</v>
          </cell>
          <cell r="I63">
            <v>0</v>
          </cell>
          <cell r="J63">
            <v>0</v>
          </cell>
          <cell r="K63">
            <v>0</v>
          </cell>
          <cell r="L63">
            <v>0</v>
          </cell>
          <cell r="M63">
            <v>0</v>
          </cell>
          <cell r="N63">
            <v>0</v>
          </cell>
          <cell r="O63">
            <v>0</v>
          </cell>
        </row>
        <row r="64">
          <cell r="A64"/>
          <cell r="B64" t="str">
            <v xml:space="preserve"> Total CapEx</v>
          </cell>
          <cell r="C64">
            <v>1666.67</v>
          </cell>
          <cell r="D64">
            <v>1666.67</v>
          </cell>
          <cell r="E64">
            <v>1666.67</v>
          </cell>
          <cell r="F64">
            <v>1666.67</v>
          </cell>
          <cell r="G64">
            <v>1666.67</v>
          </cell>
          <cell r="H64">
            <v>1666.67</v>
          </cell>
          <cell r="I64">
            <v>1666.67</v>
          </cell>
          <cell r="J64">
            <v>1666.67</v>
          </cell>
          <cell r="K64">
            <v>1666.67</v>
          </cell>
          <cell r="L64">
            <v>1666.67</v>
          </cell>
          <cell r="M64">
            <v>1666.67</v>
          </cell>
          <cell r="N64">
            <v>1666.63</v>
          </cell>
          <cell r="O64">
            <v>20000</v>
          </cell>
        </row>
        <row r="65">
          <cell r="A65" t="str">
            <v xml:space="preserve">   Office of the President-PECO</v>
          </cell>
          <cell r="B65" t="str">
            <v xml:space="preserve"> 107000 - Monthly Total Resources</v>
          </cell>
          <cell r="C65">
            <v>601869.81999999995</v>
          </cell>
          <cell r="D65">
            <v>446973.77</v>
          </cell>
          <cell r="E65">
            <v>433459.24</v>
          </cell>
          <cell r="F65">
            <v>507634.33</v>
          </cell>
          <cell r="G65">
            <v>1002894.14</v>
          </cell>
          <cell r="H65">
            <v>1014278.3</v>
          </cell>
          <cell r="I65">
            <v>1172959.33</v>
          </cell>
          <cell r="J65">
            <v>1152882.6200000001</v>
          </cell>
          <cell r="K65">
            <v>1199906.92</v>
          </cell>
          <cell r="L65">
            <v>1010023.36</v>
          </cell>
          <cell r="M65">
            <v>953715.63</v>
          </cell>
          <cell r="N65">
            <v>727978.46</v>
          </cell>
          <cell r="O65">
            <v>10224575.920000009</v>
          </cell>
        </row>
        <row r="66">
          <cell r="A66"/>
          <cell r="B66" t="str">
            <v xml:space="preserve"> 108030 - Monthly Total Resources</v>
          </cell>
          <cell r="C66">
            <v>14084.2</v>
          </cell>
          <cell r="D66">
            <v>5742</v>
          </cell>
          <cell r="E66">
            <v>9208.9</v>
          </cell>
          <cell r="F66">
            <v>11917.4</v>
          </cell>
          <cell r="G66">
            <v>24918.2</v>
          </cell>
          <cell r="H66">
            <v>21126.3</v>
          </cell>
          <cell r="I66">
            <v>29793.5</v>
          </cell>
          <cell r="J66">
            <v>29793.5</v>
          </cell>
          <cell r="K66">
            <v>27085</v>
          </cell>
          <cell r="L66">
            <v>5417</v>
          </cell>
          <cell r="M66">
            <v>7042.1</v>
          </cell>
          <cell r="N66">
            <v>2166.8000000000002</v>
          </cell>
          <cell r="O66">
            <v>188294.9</v>
          </cell>
        </row>
        <row r="67">
          <cell r="A67"/>
          <cell r="B67" t="str">
            <v xml:space="preserve"> Total CapEx</v>
          </cell>
          <cell r="C67">
            <v>615954.02</v>
          </cell>
          <cell r="D67">
            <v>452715.77</v>
          </cell>
          <cell r="E67">
            <v>442668.14</v>
          </cell>
          <cell r="F67">
            <v>519551.73</v>
          </cell>
          <cell r="G67">
            <v>1027812.34</v>
          </cell>
          <cell r="H67">
            <v>1035404.6</v>
          </cell>
          <cell r="I67">
            <v>1202752.83</v>
          </cell>
          <cell r="J67">
            <v>1182676.1200000001</v>
          </cell>
          <cell r="K67">
            <v>1226991.92</v>
          </cell>
          <cell r="L67">
            <v>1015440.36</v>
          </cell>
          <cell r="M67">
            <v>960757.73</v>
          </cell>
          <cell r="N67">
            <v>730145.26</v>
          </cell>
          <cell r="O67">
            <v>10412870.82000001</v>
          </cell>
        </row>
        <row r="68">
          <cell r="A68" t="str">
            <v xml:space="preserve">     PED EDSS Ops Services</v>
          </cell>
          <cell r="B68" t="str">
            <v xml:space="preserve"> 107000 - Monthly Total Resources</v>
          </cell>
          <cell r="C68">
            <v>254211.17</v>
          </cell>
          <cell r="D68">
            <v>241518.25</v>
          </cell>
          <cell r="E68">
            <v>291185.56</v>
          </cell>
          <cell r="F68">
            <v>271900.51</v>
          </cell>
          <cell r="G68">
            <v>288492.25</v>
          </cell>
          <cell r="H68">
            <v>283425.53999999998</v>
          </cell>
          <cell r="I68">
            <v>271987.25</v>
          </cell>
          <cell r="J68">
            <v>289582.93</v>
          </cell>
          <cell r="K68">
            <v>279880.98</v>
          </cell>
          <cell r="L68">
            <v>269493.63</v>
          </cell>
          <cell r="M68">
            <v>275587.23</v>
          </cell>
          <cell r="N68">
            <v>277630.98</v>
          </cell>
          <cell r="O68">
            <v>3294896.28</v>
          </cell>
        </row>
        <row r="69">
          <cell r="A69"/>
          <cell r="B69" t="str">
            <v xml:space="preserve"> 108030 - Monthly Total Resources</v>
          </cell>
          <cell r="C69">
            <v>0</v>
          </cell>
          <cell r="D69">
            <v>0</v>
          </cell>
          <cell r="E69">
            <v>0</v>
          </cell>
          <cell r="F69">
            <v>0</v>
          </cell>
          <cell r="G69">
            <v>0</v>
          </cell>
          <cell r="H69">
            <v>0</v>
          </cell>
          <cell r="I69">
            <v>0</v>
          </cell>
          <cell r="J69">
            <v>0</v>
          </cell>
          <cell r="K69">
            <v>0</v>
          </cell>
          <cell r="L69">
            <v>0</v>
          </cell>
          <cell r="M69">
            <v>0</v>
          </cell>
          <cell r="N69">
            <v>0</v>
          </cell>
          <cell r="O69">
            <v>0</v>
          </cell>
        </row>
        <row r="70">
          <cell r="A70"/>
          <cell r="B70" t="str">
            <v xml:space="preserve"> Total CapEx</v>
          </cell>
          <cell r="C70">
            <v>254211.17</v>
          </cell>
          <cell r="D70">
            <v>241518.25</v>
          </cell>
          <cell r="E70">
            <v>291185.56</v>
          </cell>
          <cell r="F70">
            <v>271900.51</v>
          </cell>
          <cell r="G70">
            <v>288492.25</v>
          </cell>
          <cell r="H70">
            <v>283425.53999999998</v>
          </cell>
          <cell r="I70">
            <v>271987.25</v>
          </cell>
          <cell r="J70">
            <v>289582.93</v>
          </cell>
          <cell r="K70">
            <v>279880.98</v>
          </cell>
          <cell r="L70">
            <v>269493.63</v>
          </cell>
          <cell r="M70">
            <v>275587.23</v>
          </cell>
          <cell r="N70">
            <v>277630.98</v>
          </cell>
          <cell r="O70">
            <v>3294896.28</v>
          </cell>
        </row>
        <row r="71">
          <cell r="A71" t="str">
            <v xml:space="preserve">     Office of EVP Operations East</v>
          </cell>
          <cell r="B71" t="str">
            <v xml:space="preserve"> 107000 - Monthly Total Resources</v>
          </cell>
          <cell r="C71">
            <v>125000</v>
          </cell>
          <cell r="D71">
            <v>125000</v>
          </cell>
          <cell r="E71">
            <v>125000</v>
          </cell>
          <cell r="F71">
            <v>125000</v>
          </cell>
          <cell r="G71">
            <v>125000</v>
          </cell>
          <cell r="H71">
            <v>125000</v>
          </cell>
          <cell r="I71">
            <v>125000</v>
          </cell>
          <cell r="J71">
            <v>125000</v>
          </cell>
          <cell r="K71">
            <v>125000</v>
          </cell>
          <cell r="L71">
            <v>125000</v>
          </cell>
          <cell r="M71">
            <v>125000</v>
          </cell>
          <cell r="N71">
            <v>125000</v>
          </cell>
          <cell r="O71">
            <v>1500000</v>
          </cell>
        </row>
        <row r="72">
          <cell r="A72"/>
          <cell r="B72" t="str">
            <v xml:space="preserve"> 108030 - Monthly Total Resources</v>
          </cell>
          <cell r="C72">
            <v>0</v>
          </cell>
          <cell r="D72">
            <v>0</v>
          </cell>
          <cell r="E72">
            <v>0</v>
          </cell>
          <cell r="F72">
            <v>0</v>
          </cell>
          <cell r="G72">
            <v>0</v>
          </cell>
          <cell r="H72">
            <v>0</v>
          </cell>
          <cell r="I72">
            <v>0</v>
          </cell>
          <cell r="J72">
            <v>0</v>
          </cell>
          <cell r="K72">
            <v>0</v>
          </cell>
          <cell r="L72">
            <v>0</v>
          </cell>
          <cell r="M72">
            <v>0</v>
          </cell>
          <cell r="N72">
            <v>0</v>
          </cell>
          <cell r="O72">
            <v>0</v>
          </cell>
        </row>
        <row r="73">
          <cell r="A73"/>
          <cell r="B73" t="str">
            <v xml:space="preserve"> Total CapEx</v>
          </cell>
          <cell r="C73">
            <v>125000</v>
          </cell>
          <cell r="D73">
            <v>125000</v>
          </cell>
          <cell r="E73">
            <v>125000</v>
          </cell>
          <cell r="F73">
            <v>125000</v>
          </cell>
          <cell r="G73">
            <v>125000</v>
          </cell>
          <cell r="H73">
            <v>125000</v>
          </cell>
          <cell r="I73">
            <v>125000</v>
          </cell>
          <cell r="J73">
            <v>125000</v>
          </cell>
          <cell r="K73">
            <v>125000</v>
          </cell>
          <cell r="L73">
            <v>125000</v>
          </cell>
          <cell r="M73">
            <v>125000</v>
          </cell>
          <cell r="N73">
            <v>125000</v>
          </cell>
          <cell r="O73">
            <v>1500000</v>
          </cell>
        </row>
        <row r="74">
          <cell r="A74" t="str">
            <v xml:space="preserve">     G&amp;A Allocation Department</v>
          </cell>
          <cell r="B74" t="str">
            <v xml:space="preserve"> 107000 - Monthly Total Resources</v>
          </cell>
          <cell r="C74">
            <v>0</v>
          </cell>
          <cell r="D74">
            <v>-0.02</v>
          </cell>
          <cell r="E74">
            <v>0</v>
          </cell>
          <cell r="F74">
            <v>0</v>
          </cell>
          <cell r="G74">
            <v>0</v>
          </cell>
          <cell r="H74">
            <v>0.02</v>
          </cell>
          <cell r="I74">
            <v>0</v>
          </cell>
          <cell r="J74">
            <v>0</v>
          </cell>
          <cell r="K74">
            <v>1.0000000000000001E-9</v>
          </cell>
          <cell r="L74">
            <v>-1.0000000000000001E-9</v>
          </cell>
          <cell r="M74">
            <v>-0.01</v>
          </cell>
          <cell r="N74">
            <v>1.0000000000000001E-9</v>
          </cell>
          <cell r="O74">
            <v>-9.9999990000000007E-3</v>
          </cell>
        </row>
        <row r="75">
          <cell r="A75"/>
          <cell r="B75" t="str">
            <v xml:space="preserve"> 108030 - Monthly Total Resources</v>
          </cell>
          <cell r="C75">
            <v>0</v>
          </cell>
          <cell r="D75">
            <v>0</v>
          </cell>
          <cell r="E75">
            <v>0</v>
          </cell>
          <cell r="F75">
            <v>0</v>
          </cell>
          <cell r="G75">
            <v>0</v>
          </cell>
          <cell r="H75">
            <v>0</v>
          </cell>
          <cell r="I75">
            <v>0</v>
          </cell>
          <cell r="J75">
            <v>0</v>
          </cell>
          <cell r="K75">
            <v>0</v>
          </cell>
          <cell r="L75">
            <v>0</v>
          </cell>
          <cell r="M75">
            <v>0</v>
          </cell>
          <cell r="N75">
            <v>0</v>
          </cell>
          <cell r="O75">
            <v>0</v>
          </cell>
        </row>
        <row r="76">
          <cell r="A76"/>
          <cell r="B76" t="str">
            <v xml:space="preserve"> Total CapEx</v>
          </cell>
          <cell r="C76">
            <v>0</v>
          </cell>
          <cell r="D76">
            <v>-0.02</v>
          </cell>
          <cell r="E76">
            <v>0</v>
          </cell>
          <cell r="F76">
            <v>0</v>
          </cell>
          <cell r="G76">
            <v>0</v>
          </cell>
          <cell r="H76">
            <v>0.02</v>
          </cell>
          <cell r="I76">
            <v>0</v>
          </cell>
          <cell r="J76">
            <v>0</v>
          </cell>
          <cell r="K76">
            <v>1.0000000000000001E-9</v>
          </cell>
          <cell r="L76">
            <v>-1.0000000000000001E-9</v>
          </cell>
          <cell r="M76">
            <v>-0.01</v>
          </cell>
          <cell r="N76">
            <v>1.0000000000000001E-9</v>
          </cell>
          <cell r="O76">
            <v>-9.9999990000000007E-3</v>
          </cell>
        </row>
        <row r="77">
          <cell r="A77" t="str">
            <v xml:space="preserve">     Dispatch &amp; Operations - PECO</v>
          </cell>
          <cell r="B77" t="str">
            <v xml:space="preserve"> 107000 - Monthly Total Resources</v>
          </cell>
          <cell r="C77">
            <v>518254.85</v>
          </cell>
          <cell r="D77">
            <v>567769.05000000005</v>
          </cell>
          <cell r="E77">
            <v>664560.42000000004</v>
          </cell>
          <cell r="F77">
            <v>654594.56000000006</v>
          </cell>
          <cell r="G77">
            <v>734959.3</v>
          </cell>
          <cell r="H77">
            <v>584731.42000000004</v>
          </cell>
          <cell r="I77">
            <v>596163.12</v>
          </cell>
          <cell r="J77">
            <v>758443</v>
          </cell>
          <cell r="K77">
            <v>641087.89</v>
          </cell>
          <cell r="L77">
            <v>563617.17000000004</v>
          </cell>
          <cell r="M77">
            <v>614626.12</v>
          </cell>
          <cell r="N77">
            <v>518816.13</v>
          </cell>
          <cell r="O77">
            <v>7417623.0300000096</v>
          </cell>
        </row>
        <row r="78">
          <cell r="A78"/>
          <cell r="B78" t="str">
            <v xml:space="preserve"> 108030 - Monthly Total Resources</v>
          </cell>
          <cell r="C78">
            <v>0</v>
          </cell>
          <cell r="D78">
            <v>0</v>
          </cell>
          <cell r="E78">
            <v>0</v>
          </cell>
          <cell r="F78">
            <v>0</v>
          </cell>
          <cell r="G78">
            <v>0</v>
          </cell>
          <cell r="H78">
            <v>0</v>
          </cell>
          <cell r="I78">
            <v>0</v>
          </cell>
          <cell r="J78">
            <v>0</v>
          </cell>
          <cell r="K78">
            <v>0</v>
          </cell>
          <cell r="L78">
            <v>0</v>
          </cell>
          <cell r="M78">
            <v>0</v>
          </cell>
          <cell r="N78">
            <v>0</v>
          </cell>
          <cell r="O78">
            <v>0</v>
          </cell>
        </row>
        <row r="79">
          <cell r="A79"/>
          <cell r="B79" t="str">
            <v xml:space="preserve"> Total CapEx</v>
          </cell>
          <cell r="C79">
            <v>518254.85</v>
          </cell>
          <cell r="D79">
            <v>567769.05000000005</v>
          </cell>
          <cell r="E79">
            <v>664560.42000000004</v>
          </cell>
          <cell r="F79">
            <v>654594.56000000006</v>
          </cell>
          <cell r="G79">
            <v>734959.3</v>
          </cell>
          <cell r="H79">
            <v>584731.42000000004</v>
          </cell>
          <cell r="I79">
            <v>596163.12</v>
          </cell>
          <cell r="J79">
            <v>758443</v>
          </cell>
          <cell r="K79">
            <v>641087.89</v>
          </cell>
          <cell r="L79">
            <v>563617.17000000004</v>
          </cell>
          <cell r="M79">
            <v>614626.12</v>
          </cell>
          <cell r="N79">
            <v>518816.13</v>
          </cell>
          <cell r="O79">
            <v>7417623.0300000096</v>
          </cell>
        </row>
        <row r="80">
          <cell r="A80" t="str">
            <v xml:space="preserve">     Transmission &amp; Substation PECO</v>
          </cell>
          <cell r="B80" t="str">
            <v xml:space="preserve"> 107000 - Monthly Total Resources</v>
          </cell>
          <cell r="C80">
            <v>1229264.3500000001</v>
          </cell>
          <cell r="D80">
            <v>4030132.98</v>
          </cell>
          <cell r="E80">
            <v>1485443.67</v>
          </cell>
          <cell r="F80">
            <v>1259033.78</v>
          </cell>
          <cell r="G80">
            <v>1855199.4</v>
          </cell>
          <cell r="H80">
            <v>1208614.98</v>
          </cell>
          <cell r="I80">
            <v>1412154.17</v>
          </cell>
          <cell r="J80">
            <v>1585929.46</v>
          </cell>
          <cell r="K80">
            <v>890161.67</v>
          </cell>
          <cell r="L80">
            <v>4203298.43</v>
          </cell>
          <cell r="M80">
            <v>855347.5</v>
          </cell>
          <cell r="N80">
            <v>671187.27</v>
          </cell>
          <cell r="O80">
            <v>20685767.660000034</v>
          </cell>
        </row>
        <row r="81">
          <cell r="A81"/>
          <cell r="B81" t="str">
            <v xml:space="preserve"> 108030 - Monthly Total Resources</v>
          </cell>
          <cell r="C81">
            <v>0</v>
          </cell>
          <cell r="D81">
            <v>0</v>
          </cell>
          <cell r="E81">
            <v>0</v>
          </cell>
          <cell r="F81">
            <v>0</v>
          </cell>
          <cell r="G81">
            <v>0</v>
          </cell>
          <cell r="H81">
            <v>0</v>
          </cell>
          <cell r="I81">
            <v>0</v>
          </cell>
          <cell r="J81">
            <v>0</v>
          </cell>
          <cell r="K81">
            <v>0</v>
          </cell>
          <cell r="L81">
            <v>0</v>
          </cell>
          <cell r="M81">
            <v>0</v>
          </cell>
          <cell r="N81">
            <v>0</v>
          </cell>
          <cell r="O81">
            <v>0</v>
          </cell>
        </row>
        <row r="82">
          <cell r="A82"/>
          <cell r="B82" t="str">
            <v xml:space="preserve"> Total CapEx</v>
          </cell>
          <cell r="C82">
            <v>1229264.3500000001</v>
          </cell>
          <cell r="D82">
            <v>4030132.98</v>
          </cell>
          <cell r="E82">
            <v>1485443.67</v>
          </cell>
          <cell r="F82">
            <v>1259033.78</v>
          </cell>
          <cell r="G82">
            <v>1855199.4</v>
          </cell>
          <cell r="H82">
            <v>1208614.98</v>
          </cell>
          <cell r="I82">
            <v>1412154.17</v>
          </cell>
          <cell r="J82">
            <v>1585929.46</v>
          </cell>
          <cell r="K82">
            <v>890161.67</v>
          </cell>
          <cell r="L82">
            <v>4203298.43</v>
          </cell>
          <cell r="M82">
            <v>855347.5</v>
          </cell>
          <cell r="N82">
            <v>671187.27</v>
          </cell>
          <cell r="O82">
            <v>20685767.660000034</v>
          </cell>
        </row>
        <row r="83">
          <cell r="A83" t="str">
            <v xml:space="preserve">     Construction&amp;Maintenance-PECO</v>
          </cell>
          <cell r="B83" t="str">
            <v xml:space="preserve"> 107000 - Monthly Total Resources</v>
          </cell>
          <cell r="C83">
            <v>6837867.7100000018</v>
          </cell>
          <cell r="D83">
            <v>8460055.0799999982</v>
          </cell>
          <cell r="E83">
            <v>10180090.729999995</v>
          </cell>
          <cell r="F83">
            <v>10093275.659999996</v>
          </cell>
          <cell r="G83">
            <v>9831562.6800000034</v>
          </cell>
          <cell r="H83">
            <v>8706683.3599999994</v>
          </cell>
          <cell r="I83">
            <v>8408657.9499999993</v>
          </cell>
          <cell r="J83">
            <v>9269062.2700000051</v>
          </cell>
          <cell r="K83">
            <v>8784414.0600000024</v>
          </cell>
          <cell r="L83">
            <v>8705488.7200000044</v>
          </cell>
          <cell r="M83">
            <v>8338560.1900000004</v>
          </cell>
          <cell r="N83">
            <v>6649580.29</v>
          </cell>
          <cell r="O83">
            <v>104265298.69999988</v>
          </cell>
        </row>
        <row r="84">
          <cell r="A84"/>
          <cell r="B84" t="str">
            <v xml:space="preserve"> 108030 - Monthly Total Resources</v>
          </cell>
          <cell r="C84">
            <v>0</v>
          </cell>
          <cell r="D84">
            <v>0</v>
          </cell>
          <cell r="E84">
            <v>0</v>
          </cell>
          <cell r="F84">
            <v>0</v>
          </cell>
          <cell r="G84">
            <v>0</v>
          </cell>
          <cell r="H84">
            <v>0</v>
          </cell>
          <cell r="I84">
            <v>0</v>
          </cell>
          <cell r="J84">
            <v>0</v>
          </cell>
          <cell r="K84">
            <v>0</v>
          </cell>
          <cell r="L84">
            <v>0</v>
          </cell>
          <cell r="M84">
            <v>0</v>
          </cell>
          <cell r="N84">
            <v>0</v>
          </cell>
          <cell r="O84">
            <v>0</v>
          </cell>
        </row>
        <row r="85">
          <cell r="A85"/>
          <cell r="B85" t="str">
            <v xml:space="preserve"> Total CapEx</v>
          </cell>
          <cell r="C85">
            <v>6837867.7100000018</v>
          </cell>
          <cell r="D85">
            <v>8460055.0799999982</v>
          </cell>
          <cell r="E85">
            <v>10180090.729999995</v>
          </cell>
          <cell r="F85">
            <v>10093275.659999996</v>
          </cell>
          <cell r="G85">
            <v>9831562.6800000034</v>
          </cell>
          <cell r="H85">
            <v>8706683.3599999994</v>
          </cell>
          <cell r="I85">
            <v>8408657.9499999993</v>
          </cell>
          <cell r="J85">
            <v>9269062.2700000051</v>
          </cell>
          <cell r="K85">
            <v>8784414.0600000024</v>
          </cell>
          <cell r="L85">
            <v>8705488.7200000044</v>
          </cell>
          <cell r="M85">
            <v>8338560.1900000004</v>
          </cell>
          <cell r="N85">
            <v>6649580.29</v>
          </cell>
          <cell r="O85">
            <v>104265298.69999988</v>
          </cell>
        </row>
        <row r="86">
          <cell r="A86" t="str">
            <v xml:space="preserve">     Work Management - PECO</v>
          </cell>
          <cell r="B86" t="str">
            <v xml:space="preserve"> 107000 - Monthly Total Resources</v>
          </cell>
          <cell r="C86">
            <v>267408.65000000002</v>
          </cell>
          <cell r="D86">
            <v>330962.88</v>
          </cell>
          <cell r="E86">
            <v>375047.13</v>
          </cell>
          <cell r="F86">
            <v>328782.03999999998</v>
          </cell>
          <cell r="G86">
            <v>354545.08</v>
          </cell>
          <cell r="H86">
            <v>313394.51</v>
          </cell>
          <cell r="I86">
            <v>278700.14</v>
          </cell>
          <cell r="J86">
            <v>328280.73</v>
          </cell>
          <cell r="K86">
            <v>356929.6</v>
          </cell>
          <cell r="L86">
            <v>338236.87</v>
          </cell>
          <cell r="M86">
            <v>349802.48</v>
          </cell>
          <cell r="N86">
            <v>291907.02</v>
          </cell>
          <cell r="O86">
            <v>3913997.13</v>
          </cell>
        </row>
        <row r="87">
          <cell r="A87"/>
          <cell r="B87" t="str">
            <v xml:space="preserve"> 108030 - Monthly Total Resources</v>
          </cell>
          <cell r="C87">
            <v>0</v>
          </cell>
          <cell r="D87">
            <v>0</v>
          </cell>
          <cell r="E87">
            <v>0</v>
          </cell>
          <cell r="F87">
            <v>0</v>
          </cell>
          <cell r="G87">
            <v>0</v>
          </cell>
          <cell r="H87">
            <v>0</v>
          </cell>
          <cell r="I87">
            <v>0</v>
          </cell>
          <cell r="J87">
            <v>0</v>
          </cell>
          <cell r="K87">
            <v>0</v>
          </cell>
          <cell r="L87">
            <v>0</v>
          </cell>
          <cell r="M87">
            <v>0</v>
          </cell>
          <cell r="N87">
            <v>0</v>
          </cell>
          <cell r="O87">
            <v>0</v>
          </cell>
        </row>
        <row r="88">
          <cell r="A88"/>
          <cell r="B88" t="str">
            <v xml:space="preserve"> Total CapEx</v>
          </cell>
          <cell r="C88">
            <v>267408.65000000002</v>
          </cell>
          <cell r="D88">
            <v>330962.88</v>
          </cell>
          <cell r="E88">
            <v>375047.13</v>
          </cell>
          <cell r="F88">
            <v>328782.03999999998</v>
          </cell>
          <cell r="G88">
            <v>354545.08</v>
          </cell>
          <cell r="H88">
            <v>313394.51</v>
          </cell>
          <cell r="I88">
            <v>278700.14</v>
          </cell>
          <cell r="J88">
            <v>328280.73</v>
          </cell>
          <cell r="K88">
            <v>356929.6</v>
          </cell>
          <cell r="L88">
            <v>338236.87</v>
          </cell>
          <cell r="M88">
            <v>349802.48</v>
          </cell>
          <cell r="N88">
            <v>291907.02</v>
          </cell>
          <cell r="O88">
            <v>3913997.13</v>
          </cell>
        </row>
        <row r="89">
          <cell r="A89" t="str">
            <v xml:space="preserve">     Performance Improvement - East</v>
          </cell>
          <cell r="B89" t="str">
            <v xml:space="preserve"> 107000 - Monthly Total Resources</v>
          </cell>
          <cell r="C89">
            <v>55323.06</v>
          </cell>
          <cell r="D89">
            <v>39892.910000000003</v>
          </cell>
          <cell r="E89">
            <v>57664.1</v>
          </cell>
          <cell r="F89">
            <v>45751.29</v>
          </cell>
          <cell r="G89">
            <v>45337.18</v>
          </cell>
          <cell r="H89">
            <v>46519.93</v>
          </cell>
          <cell r="I89">
            <v>43252.54</v>
          </cell>
          <cell r="J89">
            <v>47464.6</v>
          </cell>
          <cell r="K89">
            <v>45707.68</v>
          </cell>
          <cell r="L89">
            <v>43608.79</v>
          </cell>
          <cell r="M89">
            <v>45636.43</v>
          </cell>
          <cell r="N89">
            <v>45778.93</v>
          </cell>
          <cell r="O89">
            <v>561937.43999999994</v>
          </cell>
        </row>
        <row r="90">
          <cell r="A90"/>
          <cell r="B90" t="str">
            <v xml:space="preserve"> 108030 - Monthly Total Resources</v>
          </cell>
          <cell r="C90">
            <v>0</v>
          </cell>
          <cell r="D90">
            <v>0</v>
          </cell>
          <cell r="E90">
            <v>0</v>
          </cell>
          <cell r="F90">
            <v>0</v>
          </cell>
          <cell r="G90">
            <v>0</v>
          </cell>
          <cell r="H90">
            <v>0</v>
          </cell>
          <cell r="I90">
            <v>0</v>
          </cell>
          <cell r="J90">
            <v>0</v>
          </cell>
          <cell r="K90">
            <v>0</v>
          </cell>
          <cell r="L90">
            <v>0</v>
          </cell>
          <cell r="M90">
            <v>0</v>
          </cell>
          <cell r="N90">
            <v>0</v>
          </cell>
          <cell r="O90">
            <v>0</v>
          </cell>
        </row>
        <row r="91">
          <cell r="A91"/>
          <cell r="B91" t="str">
            <v xml:space="preserve"> Total CapEx</v>
          </cell>
          <cell r="C91">
            <v>55323.06</v>
          </cell>
          <cell r="D91">
            <v>39892.910000000003</v>
          </cell>
          <cell r="E91">
            <v>57664.1</v>
          </cell>
          <cell r="F91">
            <v>45751.29</v>
          </cell>
          <cell r="G91">
            <v>45337.18</v>
          </cell>
          <cell r="H91">
            <v>46519.93</v>
          </cell>
          <cell r="I91">
            <v>43252.54</v>
          </cell>
          <cell r="J91">
            <v>47464.6</v>
          </cell>
          <cell r="K91">
            <v>45707.68</v>
          </cell>
          <cell r="L91">
            <v>43608.79</v>
          </cell>
          <cell r="M91">
            <v>45636.43</v>
          </cell>
          <cell r="N91">
            <v>45778.93</v>
          </cell>
          <cell r="O91">
            <v>561937.43999999994</v>
          </cell>
        </row>
        <row r="92">
          <cell r="A92" t="str">
            <v xml:space="preserve">     Training East</v>
          </cell>
          <cell r="B92" t="str">
            <v xml:space="preserve"> 107000 - Monthly Total Resources</v>
          </cell>
          <cell r="C92">
            <v>0</v>
          </cell>
          <cell r="D92">
            <v>0</v>
          </cell>
          <cell r="E92">
            <v>0</v>
          </cell>
          <cell r="F92">
            <v>0</v>
          </cell>
          <cell r="G92">
            <v>0</v>
          </cell>
          <cell r="H92">
            <v>0</v>
          </cell>
          <cell r="I92">
            <v>0</v>
          </cell>
          <cell r="J92">
            <v>0</v>
          </cell>
          <cell r="K92">
            <v>0</v>
          </cell>
          <cell r="L92">
            <v>0</v>
          </cell>
          <cell r="M92">
            <v>0</v>
          </cell>
          <cell r="N92">
            <v>0</v>
          </cell>
          <cell r="O92">
            <v>0</v>
          </cell>
        </row>
        <row r="93">
          <cell r="A93"/>
          <cell r="B93" t="str">
            <v xml:space="preserve"> 108030 - Monthly Total Resources</v>
          </cell>
          <cell r="C93">
            <v>0</v>
          </cell>
          <cell r="D93">
            <v>0</v>
          </cell>
          <cell r="E93">
            <v>0</v>
          </cell>
          <cell r="F93">
            <v>0</v>
          </cell>
          <cell r="G93">
            <v>0</v>
          </cell>
          <cell r="H93">
            <v>0</v>
          </cell>
          <cell r="I93">
            <v>0</v>
          </cell>
          <cell r="J93">
            <v>0</v>
          </cell>
          <cell r="K93">
            <v>0</v>
          </cell>
          <cell r="L93">
            <v>0</v>
          </cell>
          <cell r="M93">
            <v>0</v>
          </cell>
          <cell r="N93">
            <v>0</v>
          </cell>
          <cell r="O93">
            <v>0</v>
          </cell>
        </row>
        <row r="94">
          <cell r="A94"/>
          <cell r="B94" t="str">
            <v xml:space="preserve"> Total CapEx</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 xml:space="preserve">     Envir Sfty&amp;Indust Hygiene-PECO</v>
          </cell>
          <cell r="B95" t="str">
            <v xml:space="preserve"> 107000 - Monthly Total Resources</v>
          </cell>
          <cell r="C95">
            <v>1500</v>
          </cell>
          <cell r="D95">
            <v>0</v>
          </cell>
          <cell r="E95">
            <v>1500</v>
          </cell>
          <cell r="F95">
            <v>0</v>
          </cell>
          <cell r="G95">
            <v>51500</v>
          </cell>
          <cell r="H95">
            <v>1500</v>
          </cell>
          <cell r="I95">
            <v>35000</v>
          </cell>
          <cell r="J95">
            <v>0</v>
          </cell>
          <cell r="K95">
            <v>0</v>
          </cell>
          <cell r="L95">
            <v>0</v>
          </cell>
          <cell r="M95">
            <v>1500</v>
          </cell>
          <cell r="N95">
            <v>4500</v>
          </cell>
          <cell r="O95">
            <v>97000</v>
          </cell>
        </row>
        <row r="96">
          <cell r="A96"/>
          <cell r="B96" t="str">
            <v xml:space="preserve"> 108030 - Monthly Total Resources</v>
          </cell>
          <cell r="C96">
            <v>0</v>
          </cell>
          <cell r="D96">
            <v>0</v>
          </cell>
          <cell r="E96">
            <v>0</v>
          </cell>
          <cell r="F96">
            <v>0</v>
          </cell>
          <cell r="G96">
            <v>0</v>
          </cell>
          <cell r="H96">
            <v>0</v>
          </cell>
          <cell r="I96">
            <v>0</v>
          </cell>
          <cell r="J96">
            <v>0</v>
          </cell>
          <cell r="K96">
            <v>0</v>
          </cell>
          <cell r="L96">
            <v>0</v>
          </cell>
          <cell r="M96">
            <v>0</v>
          </cell>
          <cell r="N96">
            <v>0</v>
          </cell>
          <cell r="O96">
            <v>0</v>
          </cell>
        </row>
        <row r="97">
          <cell r="A97"/>
          <cell r="B97" t="str">
            <v xml:space="preserve"> Total CapEx</v>
          </cell>
          <cell r="C97">
            <v>1500</v>
          </cell>
          <cell r="D97">
            <v>0</v>
          </cell>
          <cell r="E97">
            <v>1500</v>
          </cell>
          <cell r="F97">
            <v>0</v>
          </cell>
          <cell r="G97">
            <v>51500</v>
          </cell>
          <cell r="H97">
            <v>1500</v>
          </cell>
          <cell r="I97">
            <v>35000</v>
          </cell>
          <cell r="J97">
            <v>0</v>
          </cell>
          <cell r="K97">
            <v>0</v>
          </cell>
          <cell r="L97">
            <v>0</v>
          </cell>
          <cell r="M97">
            <v>1500</v>
          </cell>
          <cell r="N97">
            <v>4500</v>
          </cell>
          <cell r="O97">
            <v>97000</v>
          </cell>
        </row>
        <row r="98">
          <cell r="A98" t="str">
            <v xml:space="preserve">   Operations - PECO</v>
          </cell>
          <cell r="B98" t="str">
            <v xml:space="preserve"> 107000 - Monthly Total Resources</v>
          </cell>
          <cell r="C98">
            <v>9288829.7899999991</v>
          </cell>
          <cell r="D98">
            <v>13795331.129999997</v>
          </cell>
          <cell r="E98">
            <v>13180491.610000001</v>
          </cell>
          <cell r="F98">
            <v>12778337.840000002</v>
          </cell>
          <cell r="G98">
            <v>13286595.890000002</v>
          </cell>
          <cell r="H98">
            <v>11269869.76</v>
          </cell>
          <cell r="I98">
            <v>11170915.169999998</v>
          </cell>
          <cell r="J98">
            <v>12403762.990000002</v>
          </cell>
          <cell r="K98">
            <v>11123181.880000001</v>
          </cell>
          <cell r="L98">
            <v>14248743.610000001</v>
          </cell>
          <cell r="M98">
            <v>10606059.940000003</v>
          </cell>
          <cell r="N98">
            <v>8584400.6199999992</v>
          </cell>
          <cell r="O98">
            <v>141736520.2299999</v>
          </cell>
        </row>
        <row r="99">
          <cell r="A99"/>
          <cell r="B99" t="str">
            <v xml:space="preserve"> 108030 - Monthly Total Resources</v>
          </cell>
          <cell r="C99">
            <v>0</v>
          </cell>
          <cell r="D99">
            <v>0</v>
          </cell>
          <cell r="E99">
            <v>0</v>
          </cell>
          <cell r="F99">
            <v>0</v>
          </cell>
          <cell r="G99">
            <v>0</v>
          </cell>
          <cell r="H99">
            <v>0</v>
          </cell>
          <cell r="I99">
            <v>0</v>
          </cell>
          <cell r="J99">
            <v>0</v>
          </cell>
          <cell r="K99">
            <v>0</v>
          </cell>
          <cell r="L99">
            <v>0</v>
          </cell>
          <cell r="M99">
            <v>0</v>
          </cell>
          <cell r="N99">
            <v>0</v>
          </cell>
          <cell r="O99">
            <v>0</v>
          </cell>
        </row>
        <row r="100">
          <cell r="A100"/>
          <cell r="B100" t="str">
            <v xml:space="preserve"> Total CapEx</v>
          </cell>
          <cell r="C100">
            <v>9288829.7899999991</v>
          </cell>
          <cell r="D100">
            <v>13795331.129999997</v>
          </cell>
          <cell r="E100">
            <v>13180491.610000001</v>
          </cell>
          <cell r="F100">
            <v>12778337.840000002</v>
          </cell>
          <cell r="G100">
            <v>13286595.890000002</v>
          </cell>
          <cell r="H100">
            <v>11269869.76</v>
          </cell>
          <cell r="I100">
            <v>11170915.169999998</v>
          </cell>
          <cell r="J100">
            <v>12403762.990000002</v>
          </cell>
          <cell r="K100">
            <v>11123181.880000001</v>
          </cell>
          <cell r="L100">
            <v>14248743.610000001</v>
          </cell>
          <cell r="M100">
            <v>10606059.940000003</v>
          </cell>
          <cell r="N100">
            <v>8584400.6199999992</v>
          </cell>
          <cell r="O100">
            <v>141736520.2299999</v>
          </cell>
        </row>
        <row r="101">
          <cell r="A101" t="str">
            <v xml:space="preserve">     OVP for Technical Srvcs - PED</v>
          </cell>
          <cell r="B101" t="str">
            <v xml:space="preserve"> 107000 - Monthly Total Resources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cell r="B102" t="str">
            <v xml:space="preserve"> 108030 - Monthly Total Resources</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cell r="B103" t="str">
            <v xml:space="preserve"> Total CapEx</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 xml:space="preserve">     EDSS Technical Services - PED</v>
          </cell>
          <cell r="B104" t="str">
            <v xml:space="preserve"> 107000 - Monthly Total Resources</v>
          </cell>
          <cell r="C104">
            <v>579318.65</v>
          </cell>
          <cell r="D104">
            <v>565746.41</v>
          </cell>
          <cell r="E104">
            <v>613116.73</v>
          </cell>
          <cell r="F104">
            <v>615906.29</v>
          </cell>
          <cell r="G104">
            <v>590687.49</v>
          </cell>
          <cell r="H104">
            <v>591847.86</v>
          </cell>
          <cell r="I104">
            <v>583712.17000000004</v>
          </cell>
          <cell r="J104">
            <v>613343.11</v>
          </cell>
          <cell r="K104">
            <v>584242.28</v>
          </cell>
          <cell r="L104">
            <v>582336.1</v>
          </cell>
          <cell r="M104">
            <v>582273.53</v>
          </cell>
          <cell r="N104">
            <v>584242.28</v>
          </cell>
          <cell r="O104">
            <v>7086772.9000000022</v>
          </cell>
        </row>
        <row r="105">
          <cell r="A105"/>
          <cell r="B105" t="str">
            <v xml:space="preserve"> 108030 - Monthly Total Resources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cell r="B106" t="str">
            <v xml:space="preserve"> Total CapEx</v>
          </cell>
          <cell r="C106">
            <v>579318.65</v>
          </cell>
          <cell r="D106">
            <v>565746.41</v>
          </cell>
          <cell r="E106">
            <v>613116.73</v>
          </cell>
          <cell r="F106">
            <v>615906.29</v>
          </cell>
          <cell r="G106">
            <v>590687.49</v>
          </cell>
          <cell r="H106">
            <v>591847.86</v>
          </cell>
          <cell r="I106">
            <v>583712.17000000004</v>
          </cell>
          <cell r="J106">
            <v>613343.11</v>
          </cell>
          <cell r="K106">
            <v>584242.28</v>
          </cell>
          <cell r="L106">
            <v>582336.1</v>
          </cell>
          <cell r="M106">
            <v>582273.53</v>
          </cell>
          <cell r="N106">
            <v>584242.28</v>
          </cell>
          <cell r="O106">
            <v>7086772.9000000022</v>
          </cell>
        </row>
        <row r="107">
          <cell r="A107" t="str">
            <v xml:space="preserve">     Proj&amp;Contract Management-PECO</v>
          </cell>
          <cell r="B107" t="str">
            <v xml:space="preserve"> 107000 - Monthly Total Resources</v>
          </cell>
          <cell r="C107">
            <v>6424869.5399999982</v>
          </cell>
          <cell r="D107">
            <v>6369716.0299999984</v>
          </cell>
          <cell r="E107">
            <v>5829052.5600000024</v>
          </cell>
          <cell r="F107">
            <v>5984651.4500000002</v>
          </cell>
          <cell r="G107">
            <v>5337234.4400000004</v>
          </cell>
          <cell r="H107">
            <v>3538122.35</v>
          </cell>
          <cell r="I107">
            <v>2785807.58</v>
          </cell>
          <cell r="J107">
            <v>3331895.48</v>
          </cell>
          <cell r="K107">
            <v>2824685.72</v>
          </cell>
          <cell r="L107">
            <v>2834830.11</v>
          </cell>
          <cell r="M107">
            <v>2647859.19</v>
          </cell>
          <cell r="N107">
            <v>1881274.91</v>
          </cell>
          <cell r="O107">
            <v>49789999.359999955</v>
          </cell>
        </row>
        <row r="108">
          <cell r="A108"/>
          <cell r="B108" t="str">
            <v xml:space="preserve"> 108030 - Monthly Total Resources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cell r="B109" t="str">
            <v xml:space="preserve"> Total CapEx</v>
          </cell>
          <cell r="C109">
            <v>6424869.5399999982</v>
          </cell>
          <cell r="D109">
            <v>6369716.0299999984</v>
          </cell>
          <cell r="E109">
            <v>5829052.5600000024</v>
          </cell>
          <cell r="F109">
            <v>5984651.4500000002</v>
          </cell>
          <cell r="G109">
            <v>5337234.4400000004</v>
          </cell>
          <cell r="H109">
            <v>3538122.35</v>
          </cell>
          <cell r="I109">
            <v>2785807.58</v>
          </cell>
          <cell r="J109">
            <v>3331895.48</v>
          </cell>
          <cell r="K109">
            <v>2824685.72</v>
          </cell>
          <cell r="L109">
            <v>2834830.11</v>
          </cell>
          <cell r="M109">
            <v>2647859.19</v>
          </cell>
          <cell r="N109">
            <v>1881274.91</v>
          </cell>
          <cell r="O109">
            <v>49789999.359999955</v>
          </cell>
        </row>
        <row r="110">
          <cell r="A110" t="str">
            <v xml:space="preserve">     Asset Invest Strategy&amp;Dev-PED</v>
          </cell>
          <cell r="B110" t="str">
            <v xml:space="preserve"> 107000 - Monthly Total Resources</v>
          </cell>
          <cell r="C110">
            <v>183392.52</v>
          </cell>
          <cell r="D110">
            <v>267924.92</v>
          </cell>
          <cell r="E110">
            <v>268846.87</v>
          </cell>
          <cell r="F110">
            <v>222631.89</v>
          </cell>
          <cell r="G110">
            <v>272291.40000000002</v>
          </cell>
          <cell r="H110">
            <v>211791.33</v>
          </cell>
          <cell r="I110">
            <v>198852.77</v>
          </cell>
          <cell r="J110">
            <v>235670.19</v>
          </cell>
          <cell r="K110">
            <v>237527.33</v>
          </cell>
          <cell r="L110">
            <v>230969.83</v>
          </cell>
          <cell r="M110">
            <v>237011.86</v>
          </cell>
          <cell r="N110">
            <v>199557.8</v>
          </cell>
          <cell r="O110">
            <v>2766468.709999993</v>
          </cell>
        </row>
        <row r="111">
          <cell r="A111"/>
          <cell r="B111" t="str">
            <v xml:space="preserve"> 108030 - Monthly Total Resources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cell r="B112" t="str">
            <v xml:space="preserve"> Total CapEx</v>
          </cell>
          <cell r="C112">
            <v>183392.52</v>
          </cell>
          <cell r="D112">
            <v>267924.92</v>
          </cell>
          <cell r="E112">
            <v>268846.87</v>
          </cell>
          <cell r="F112">
            <v>222631.89</v>
          </cell>
          <cell r="G112">
            <v>272291.40000000002</v>
          </cell>
          <cell r="H112">
            <v>211791.33</v>
          </cell>
          <cell r="I112">
            <v>198852.77</v>
          </cell>
          <cell r="J112">
            <v>235670.19</v>
          </cell>
          <cell r="K112">
            <v>237527.33</v>
          </cell>
          <cell r="L112">
            <v>230969.83</v>
          </cell>
          <cell r="M112">
            <v>237011.86</v>
          </cell>
          <cell r="N112">
            <v>199557.8</v>
          </cell>
          <cell r="O112">
            <v>2766468.709999993</v>
          </cell>
        </row>
        <row r="113">
          <cell r="A113" t="str">
            <v xml:space="preserve">     New Business - PED</v>
          </cell>
          <cell r="B113" t="str">
            <v xml:space="preserve"> 107000 - Monthly Total Resources</v>
          </cell>
          <cell r="C113">
            <v>3449690.07</v>
          </cell>
          <cell r="D113">
            <v>3499113.53</v>
          </cell>
          <cell r="E113">
            <v>3723721.66</v>
          </cell>
          <cell r="F113">
            <v>4145510.23</v>
          </cell>
          <cell r="G113">
            <v>4234329.54</v>
          </cell>
          <cell r="H113">
            <v>4202769.29</v>
          </cell>
          <cell r="I113">
            <v>4058095.44</v>
          </cell>
          <cell r="J113">
            <v>4642269.55</v>
          </cell>
          <cell r="K113">
            <v>4062684.55</v>
          </cell>
          <cell r="L113">
            <v>4336620.42</v>
          </cell>
          <cell r="M113">
            <v>4332870.76</v>
          </cell>
          <cell r="N113">
            <v>4284132.3099999996</v>
          </cell>
          <cell r="O113">
            <v>48971807.350000031</v>
          </cell>
        </row>
        <row r="114">
          <cell r="A114"/>
          <cell r="B114" t="str">
            <v xml:space="preserve"> 108030 - Monthly Total Resources</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cell r="B115" t="str">
            <v xml:space="preserve"> Total CapEx</v>
          </cell>
          <cell r="C115">
            <v>3449690.07</v>
          </cell>
          <cell r="D115">
            <v>3499113.53</v>
          </cell>
          <cell r="E115">
            <v>3723721.66</v>
          </cell>
          <cell r="F115">
            <v>4145510.23</v>
          </cell>
          <cell r="G115">
            <v>4234329.54</v>
          </cell>
          <cell r="H115">
            <v>4202769.29</v>
          </cell>
          <cell r="I115">
            <v>4058095.44</v>
          </cell>
          <cell r="J115">
            <v>4642269.55</v>
          </cell>
          <cell r="K115">
            <v>4062684.55</v>
          </cell>
          <cell r="L115">
            <v>4336620.42</v>
          </cell>
          <cell r="M115">
            <v>4332870.76</v>
          </cell>
          <cell r="N115">
            <v>4284132.3099999996</v>
          </cell>
          <cell r="O115">
            <v>48971807.350000031</v>
          </cell>
        </row>
        <row r="116">
          <cell r="A116" t="str">
            <v xml:space="preserve">     Engineering &amp; System Perf-PED</v>
          </cell>
          <cell r="B116" t="str">
            <v xml:space="preserve"> 107000 - Monthly Total Resources</v>
          </cell>
          <cell r="C116">
            <v>758512.94</v>
          </cell>
          <cell r="D116">
            <v>921085.27</v>
          </cell>
          <cell r="E116">
            <v>979242.81</v>
          </cell>
          <cell r="F116">
            <v>1281573.3</v>
          </cell>
          <cell r="G116">
            <v>1345501.44</v>
          </cell>
          <cell r="H116">
            <v>1309333.3600000001</v>
          </cell>
          <cell r="I116">
            <v>1256440.22</v>
          </cell>
          <cell r="J116">
            <v>1375561.15</v>
          </cell>
          <cell r="K116">
            <v>1273521.78</v>
          </cell>
          <cell r="L116">
            <v>1285459.56</v>
          </cell>
          <cell r="M116">
            <v>930128.04</v>
          </cell>
          <cell r="N116">
            <v>-249561.87</v>
          </cell>
          <cell r="O116">
            <v>12466798.000000043</v>
          </cell>
        </row>
        <row r="117">
          <cell r="A117"/>
          <cell r="B117" t="str">
            <v xml:space="preserve"> 108030 - Monthly Total Resources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cell r="B118" t="str">
            <v xml:space="preserve"> Total CapEx</v>
          </cell>
          <cell r="C118">
            <v>758512.94</v>
          </cell>
          <cell r="D118">
            <v>921085.27</v>
          </cell>
          <cell r="E118">
            <v>979242.81</v>
          </cell>
          <cell r="F118">
            <v>1281573.3</v>
          </cell>
          <cell r="G118">
            <v>1345501.44</v>
          </cell>
          <cell r="H118">
            <v>1309333.3600000001</v>
          </cell>
          <cell r="I118">
            <v>1256440.22</v>
          </cell>
          <cell r="J118">
            <v>1375561.15</v>
          </cell>
          <cell r="K118">
            <v>1273521.78</v>
          </cell>
          <cell r="L118">
            <v>1285459.56</v>
          </cell>
          <cell r="M118">
            <v>930128.04</v>
          </cell>
          <cell r="N118">
            <v>-249561.87</v>
          </cell>
          <cell r="O118">
            <v>12466798.000000043</v>
          </cell>
        </row>
        <row r="119">
          <cell r="A119" t="str">
            <v xml:space="preserve">   Technical Services</v>
          </cell>
          <cell r="B119" t="str">
            <v xml:space="preserve"> 107000 - Monthly Total Resources</v>
          </cell>
          <cell r="C119">
            <v>11395783.720000001</v>
          </cell>
          <cell r="D119">
            <v>11623586.16</v>
          </cell>
          <cell r="E119">
            <v>11413980.629999997</v>
          </cell>
          <cell r="F119">
            <v>12250273.159999998</v>
          </cell>
          <cell r="G119">
            <v>11780044.309999997</v>
          </cell>
          <cell r="H119">
            <v>9853864.1899999995</v>
          </cell>
          <cell r="I119">
            <v>8882908.1800000016</v>
          </cell>
          <cell r="J119">
            <v>10198739.48</v>
          </cell>
          <cell r="K119">
            <v>8982661.6599999983</v>
          </cell>
          <cell r="L119">
            <v>9270216.0200000014</v>
          </cell>
          <cell r="M119">
            <v>8730143.3800000045</v>
          </cell>
          <cell r="N119">
            <v>6699645.4300000016</v>
          </cell>
          <cell r="O119">
            <v>121081846.32000005</v>
          </cell>
        </row>
        <row r="120">
          <cell r="A120"/>
          <cell r="B120" t="str">
            <v xml:space="preserve"> 108030 - Monthly Total Resources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cell r="B121" t="str">
            <v xml:space="preserve"> Total CapEx</v>
          </cell>
          <cell r="C121">
            <v>11395783.720000001</v>
          </cell>
          <cell r="D121">
            <v>11623586.16</v>
          </cell>
          <cell r="E121">
            <v>11413980.629999997</v>
          </cell>
          <cell r="F121">
            <v>12250273.159999998</v>
          </cell>
          <cell r="G121">
            <v>11780044.309999997</v>
          </cell>
          <cell r="H121">
            <v>9853864.1899999995</v>
          </cell>
          <cell r="I121">
            <v>8882908.1800000016</v>
          </cell>
          <cell r="J121">
            <v>10198739.48</v>
          </cell>
          <cell r="K121">
            <v>8982661.6599999983</v>
          </cell>
          <cell r="L121">
            <v>9270216.0200000014</v>
          </cell>
          <cell r="M121">
            <v>8730143.3800000045</v>
          </cell>
          <cell r="N121">
            <v>6699645.4300000016</v>
          </cell>
          <cell r="O121">
            <v>121081846.32000005</v>
          </cell>
        </row>
        <row r="122">
          <cell r="A122" t="str">
            <v xml:space="preserve">     Customer&amp;Marketing Svcs-PECO</v>
          </cell>
          <cell r="B122" t="str">
            <v xml:space="preserve"> 107000 - Monthly Total Resources</v>
          </cell>
          <cell r="C122">
            <v>106942.38</v>
          </cell>
          <cell r="D122">
            <v>145093.64000000001</v>
          </cell>
          <cell r="E122">
            <v>150181.85999999999</v>
          </cell>
          <cell r="F122">
            <v>141829.82999999999</v>
          </cell>
          <cell r="G122">
            <v>142191.01999999999</v>
          </cell>
          <cell r="H122">
            <v>136165.43</v>
          </cell>
          <cell r="I122">
            <v>125381.63</v>
          </cell>
          <cell r="J122">
            <v>145996.07</v>
          </cell>
          <cell r="K122">
            <v>135355.28</v>
          </cell>
          <cell r="L122">
            <v>135671.46</v>
          </cell>
          <cell r="M122">
            <v>142898.78</v>
          </cell>
          <cell r="N122">
            <v>121686.03</v>
          </cell>
          <cell r="O122">
            <v>1629393.41</v>
          </cell>
        </row>
        <row r="123">
          <cell r="A123"/>
          <cell r="B123" t="str">
            <v xml:space="preserve"> 108030 - Monthly Total Resources</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cell r="B124" t="str">
            <v xml:space="preserve"> Total CapEx</v>
          </cell>
          <cell r="C124">
            <v>106942.38</v>
          </cell>
          <cell r="D124">
            <v>145093.64000000001</v>
          </cell>
          <cell r="E124">
            <v>150181.85999999999</v>
          </cell>
          <cell r="F124">
            <v>141829.82999999999</v>
          </cell>
          <cell r="G124">
            <v>142191.01999999999</v>
          </cell>
          <cell r="H124">
            <v>136165.43</v>
          </cell>
          <cell r="I124">
            <v>125381.63</v>
          </cell>
          <cell r="J124">
            <v>145996.07</v>
          </cell>
          <cell r="K124">
            <v>135355.28</v>
          </cell>
          <cell r="L124">
            <v>135671.46</v>
          </cell>
          <cell r="M124">
            <v>142898.78</v>
          </cell>
          <cell r="N124">
            <v>121686.03</v>
          </cell>
          <cell r="O124">
            <v>1629393.41</v>
          </cell>
        </row>
        <row r="125">
          <cell r="A125" t="str">
            <v xml:space="preserve">     Fleet Management - PECO</v>
          </cell>
          <cell r="B125" t="str">
            <v xml:space="preserve"> 107000 - Monthly Total Resources</v>
          </cell>
          <cell r="C125">
            <v>30000</v>
          </cell>
          <cell r="D125">
            <v>30000</v>
          </cell>
          <cell r="E125">
            <v>100000</v>
          </cell>
          <cell r="F125">
            <v>300000</v>
          </cell>
          <cell r="G125">
            <v>100000</v>
          </cell>
          <cell r="H125">
            <v>800000</v>
          </cell>
          <cell r="I125">
            <v>400000</v>
          </cell>
          <cell r="J125">
            <v>1000000</v>
          </cell>
          <cell r="K125">
            <v>100000</v>
          </cell>
          <cell r="L125">
            <v>100000</v>
          </cell>
          <cell r="M125">
            <v>75000</v>
          </cell>
          <cell r="N125">
            <v>25000</v>
          </cell>
          <cell r="O125">
            <v>3060000</v>
          </cell>
        </row>
        <row r="126">
          <cell r="A126"/>
          <cell r="B126" t="str">
            <v xml:space="preserve"> 108030 - Monthly Total Resources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cell r="B127" t="str">
            <v xml:space="preserve"> Total CapEx</v>
          </cell>
          <cell r="C127">
            <v>30000</v>
          </cell>
          <cell r="D127">
            <v>30000</v>
          </cell>
          <cell r="E127">
            <v>100000</v>
          </cell>
          <cell r="F127">
            <v>300000</v>
          </cell>
          <cell r="G127">
            <v>100000</v>
          </cell>
          <cell r="H127">
            <v>800000</v>
          </cell>
          <cell r="I127">
            <v>400000</v>
          </cell>
          <cell r="J127">
            <v>1000000</v>
          </cell>
          <cell r="K127">
            <v>100000</v>
          </cell>
          <cell r="L127">
            <v>100000</v>
          </cell>
          <cell r="M127">
            <v>75000</v>
          </cell>
          <cell r="N127">
            <v>25000</v>
          </cell>
          <cell r="O127">
            <v>3060000</v>
          </cell>
        </row>
        <row r="128">
          <cell r="A128" t="str">
            <v xml:space="preserve">   Cust&amp;Mrkt Svcs&amp;Fleet Mgmt-PECO</v>
          </cell>
          <cell r="B128" t="str">
            <v xml:space="preserve"> 107000 - Monthly Total Resources</v>
          </cell>
          <cell r="C128">
            <v>136942.38</v>
          </cell>
          <cell r="D128">
            <v>175093.64</v>
          </cell>
          <cell r="E128">
            <v>250181.86</v>
          </cell>
          <cell r="F128">
            <v>441829.83</v>
          </cell>
          <cell r="G128">
            <v>242191.02</v>
          </cell>
          <cell r="H128">
            <v>936165.43</v>
          </cell>
          <cell r="I128">
            <v>525381.63</v>
          </cell>
          <cell r="J128">
            <v>1145996.07</v>
          </cell>
          <cell r="K128">
            <v>235355.28</v>
          </cell>
          <cell r="L128">
            <v>235671.46</v>
          </cell>
          <cell r="M128">
            <v>217898.78</v>
          </cell>
          <cell r="N128">
            <v>146686.03</v>
          </cell>
          <cell r="O128">
            <v>4689393.41</v>
          </cell>
        </row>
        <row r="129">
          <cell r="A129"/>
          <cell r="B129" t="str">
            <v xml:space="preserve"> 108030 - Monthly Total Resources</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cell r="B130" t="str">
            <v xml:space="preserve"> Total CapEx</v>
          </cell>
          <cell r="C130">
            <v>136942.38</v>
          </cell>
          <cell r="D130">
            <v>175093.64</v>
          </cell>
          <cell r="E130">
            <v>250181.86</v>
          </cell>
          <cell r="F130">
            <v>441829.83</v>
          </cell>
          <cell r="G130">
            <v>242191.02</v>
          </cell>
          <cell r="H130">
            <v>936165.43</v>
          </cell>
          <cell r="I130">
            <v>525381.63</v>
          </cell>
          <cell r="J130">
            <v>1145996.07</v>
          </cell>
          <cell r="K130">
            <v>235355.28</v>
          </cell>
          <cell r="L130">
            <v>235671.46</v>
          </cell>
          <cell r="M130">
            <v>217898.78</v>
          </cell>
          <cell r="N130">
            <v>146686.03</v>
          </cell>
          <cell r="O130">
            <v>4689393.41</v>
          </cell>
        </row>
        <row r="131">
          <cell r="A131" t="str">
            <v xml:space="preserve">   Support Services - PECO</v>
          </cell>
          <cell r="B131" t="str">
            <v xml:space="preserve"> 107000 - Monthly Total Resources</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cell r="B132" t="str">
            <v xml:space="preserve"> 108030 - Monthly Total Resources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cell r="B133" t="str">
            <v xml:space="preserve"> Total CapEx</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 xml:space="preserve">     Ofc of the Trans Ops VP-EAST</v>
          </cell>
          <cell r="B134" t="str">
            <v xml:space="preserve"> 107000 - Monthly Total Resources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cell r="B135" t="str">
            <v xml:space="preserve"> 108030 - Monthly Total Resources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cell r="B136" t="str">
            <v xml:space="preserve"> Total CapEx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 xml:space="preserve">     PED Transmission Planning East</v>
          </cell>
          <cell r="B137" t="str">
            <v xml:space="preserve"> 107000 - Monthly Total Resources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cell r="B138" t="str">
            <v xml:space="preserve"> 108030 - Monthly Total Resources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cell r="B139" t="str">
            <v xml:space="preserve"> Total CapEx</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 xml:space="preserve">     PEDTransmission Operation East</v>
          </cell>
          <cell r="B140" t="str">
            <v xml:space="preserve"> 107000 - Monthly Total Resources</v>
          </cell>
          <cell r="C140">
            <v>0</v>
          </cell>
          <cell r="D140">
            <v>0</v>
          </cell>
          <cell r="E140">
            <v>25000</v>
          </cell>
          <cell r="F140">
            <v>0</v>
          </cell>
          <cell r="G140">
            <v>0</v>
          </cell>
          <cell r="H140">
            <v>25000</v>
          </cell>
          <cell r="I140">
            <v>0</v>
          </cell>
          <cell r="J140">
            <v>0</v>
          </cell>
          <cell r="K140">
            <v>25000</v>
          </cell>
          <cell r="L140">
            <v>0</v>
          </cell>
          <cell r="M140">
            <v>0</v>
          </cell>
          <cell r="N140">
            <v>25000</v>
          </cell>
          <cell r="O140">
            <v>100000</v>
          </cell>
        </row>
        <row r="141">
          <cell r="A141"/>
          <cell r="B141" t="str">
            <v xml:space="preserve"> 108030 - Monthly Total Resources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cell r="B142" t="str">
            <v xml:space="preserve"> Total CapEx</v>
          </cell>
          <cell r="C142">
            <v>0</v>
          </cell>
          <cell r="D142">
            <v>0</v>
          </cell>
          <cell r="E142">
            <v>25000</v>
          </cell>
          <cell r="F142">
            <v>0</v>
          </cell>
          <cell r="G142">
            <v>0</v>
          </cell>
          <cell r="H142">
            <v>25000</v>
          </cell>
          <cell r="I142">
            <v>0</v>
          </cell>
          <cell r="J142">
            <v>0</v>
          </cell>
          <cell r="K142">
            <v>25000</v>
          </cell>
          <cell r="L142">
            <v>0</v>
          </cell>
          <cell r="M142">
            <v>0</v>
          </cell>
          <cell r="N142">
            <v>25000</v>
          </cell>
          <cell r="O142">
            <v>100000</v>
          </cell>
        </row>
        <row r="143">
          <cell r="A143" t="str">
            <v xml:space="preserve">     Trans Strat&amp;Bussinss Oper East</v>
          </cell>
          <cell r="B143" t="str">
            <v xml:space="preserve"> 107000 - Monthly Total Resources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cell r="B144" t="str">
            <v xml:space="preserve"> 108030 - Monthly Total Resources</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cell r="B145" t="str">
            <v xml:space="preserve"> Total CapEx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 xml:space="preserve">   Transmission Operations-PECO</v>
          </cell>
          <cell r="B146" t="str">
            <v xml:space="preserve"> 107000 - Monthly Total Resources</v>
          </cell>
          <cell r="C146">
            <v>0</v>
          </cell>
          <cell r="D146">
            <v>0</v>
          </cell>
          <cell r="E146">
            <v>25000</v>
          </cell>
          <cell r="F146">
            <v>0</v>
          </cell>
          <cell r="G146">
            <v>0</v>
          </cell>
          <cell r="H146">
            <v>25000</v>
          </cell>
          <cell r="I146">
            <v>0</v>
          </cell>
          <cell r="J146">
            <v>0</v>
          </cell>
          <cell r="K146">
            <v>25000</v>
          </cell>
          <cell r="L146">
            <v>0</v>
          </cell>
          <cell r="M146">
            <v>0</v>
          </cell>
          <cell r="N146">
            <v>25000</v>
          </cell>
          <cell r="O146">
            <v>100000</v>
          </cell>
        </row>
        <row r="147">
          <cell r="A147"/>
          <cell r="B147" t="str">
            <v xml:space="preserve"> 108030 - Monthly Total Resources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cell r="B148" t="str">
            <v xml:space="preserve"> Total CapEx</v>
          </cell>
          <cell r="C148">
            <v>0</v>
          </cell>
          <cell r="D148">
            <v>0</v>
          </cell>
          <cell r="E148">
            <v>25000</v>
          </cell>
          <cell r="F148">
            <v>0</v>
          </cell>
          <cell r="G148">
            <v>0</v>
          </cell>
          <cell r="H148">
            <v>25000</v>
          </cell>
          <cell r="I148">
            <v>0</v>
          </cell>
          <cell r="J148">
            <v>0</v>
          </cell>
          <cell r="K148">
            <v>25000</v>
          </cell>
          <cell r="L148">
            <v>0</v>
          </cell>
          <cell r="M148">
            <v>0</v>
          </cell>
          <cell r="N148">
            <v>25000</v>
          </cell>
          <cell r="O148">
            <v>100000</v>
          </cell>
        </row>
        <row r="149">
          <cell r="A149" t="str">
            <v xml:space="preserve">     Finance - PECO</v>
          </cell>
          <cell r="B149" t="str">
            <v xml:space="preserve"> 107000 - Monthly Total Resources</v>
          </cell>
          <cell r="C149">
            <v>125231.61</v>
          </cell>
          <cell r="D149">
            <v>119990.21</v>
          </cell>
          <cell r="E149">
            <v>139947.99</v>
          </cell>
          <cell r="F149">
            <v>129097.34</v>
          </cell>
          <cell r="G149">
            <v>136798.81</v>
          </cell>
          <cell r="H149">
            <v>136798.81</v>
          </cell>
          <cell r="I149">
            <v>131268.54</v>
          </cell>
          <cell r="J149">
            <v>142325.97</v>
          </cell>
          <cell r="K149">
            <v>136798.89000000001</v>
          </cell>
          <cell r="L149">
            <v>131888.99</v>
          </cell>
          <cell r="M149">
            <v>137449.04</v>
          </cell>
          <cell r="N149">
            <v>136798.89000000001</v>
          </cell>
          <cell r="O149">
            <v>1604395.09</v>
          </cell>
        </row>
        <row r="150">
          <cell r="A150"/>
          <cell r="B150" t="str">
            <v xml:space="preserve"> 108030 - Monthly Total Resources</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cell r="B151" t="str">
            <v xml:space="preserve"> Total CapEx</v>
          </cell>
          <cell r="C151">
            <v>125231.61</v>
          </cell>
          <cell r="D151">
            <v>119990.21</v>
          </cell>
          <cell r="E151">
            <v>139947.99</v>
          </cell>
          <cell r="F151">
            <v>129097.34</v>
          </cell>
          <cell r="G151">
            <v>136798.81</v>
          </cell>
          <cell r="H151">
            <v>136798.81</v>
          </cell>
          <cell r="I151">
            <v>131268.54</v>
          </cell>
          <cell r="J151">
            <v>142325.97</v>
          </cell>
          <cell r="K151">
            <v>136798.89000000001</v>
          </cell>
          <cell r="L151">
            <v>131888.99</v>
          </cell>
          <cell r="M151">
            <v>137449.04</v>
          </cell>
          <cell r="N151">
            <v>136798.89000000001</v>
          </cell>
          <cell r="O151">
            <v>1604395.09</v>
          </cell>
        </row>
        <row r="152">
          <cell r="A152" t="str">
            <v xml:space="preserve">     Communications - PECO</v>
          </cell>
          <cell r="B152" t="str">
            <v xml:space="preserve"> 107000 - Monthly Total Resources</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cell r="B153" t="str">
            <v xml:space="preserve"> 108030 - Monthly Total Resources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cell r="B154" t="str">
            <v xml:space="preserve"> Total CapEx</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t="str">
            <v xml:space="preserve">     Human Resources - PECO</v>
          </cell>
          <cell r="B155" t="str">
            <v xml:space="preserve"> 107000 - Monthly Total Resources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cell r="B156" t="str">
            <v xml:space="preserve"> 108030 - Monthly Total Resources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cell r="B157" t="str">
            <v xml:space="preserve"> Total CapEx</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 xml:space="preserve">     Legal Governance - PECO</v>
          </cell>
          <cell r="B158" t="str">
            <v xml:space="preserve"> 107000 - Monthly Total Resources</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cell r="B159" t="str">
            <v xml:space="preserve"> 108030 - Monthly Total Resources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cell r="B160" t="str">
            <v xml:space="preserve"> Total CapEx</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 xml:space="preserve">     Executive  Services</v>
          </cell>
          <cell r="B161" t="str">
            <v xml:space="preserve"> 107000 - Monthly Total Resources</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cell r="B162" t="str">
            <v xml:space="preserve"> 108030 - Monthly Total Resources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cell r="B163" t="str">
            <v xml:space="preserve"> Total CapEx</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 xml:space="preserve">     HR &amp; Fin Services</v>
          </cell>
          <cell r="B164" t="str">
            <v xml:space="preserve"> 107000 - Monthly Total Resources</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cell r="B165" t="str">
            <v xml:space="preserve"> 108030 - Monthly Total Resources</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cell r="B166" t="str">
            <v xml:space="preserve"> Total CapEx</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 xml:space="preserve">     Security - PECO</v>
          </cell>
          <cell r="B167" t="str">
            <v xml:space="preserve"> 107000 - Monthly Total Resources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cell r="B168" t="str">
            <v xml:space="preserve"> 108030 - Monthly Total Resources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cell r="B169" t="str">
            <v xml:space="preserve"> Total CapEx</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 xml:space="preserve">     Legal Services - PECO</v>
          </cell>
          <cell r="B170" t="str">
            <v xml:space="preserve"> 107000 - Monthly Total Resources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cell r="B171" t="str">
            <v xml:space="preserve"> 108030 - Monthly Total Resources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cell r="B172" t="str">
            <v xml:space="preserve"> Total CapEx</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 xml:space="preserve">     I T</v>
          </cell>
          <cell r="B173" t="str">
            <v xml:space="preserve"> 107000 - Monthly Total Resources</v>
          </cell>
          <cell r="C173">
            <v>735501.47</v>
          </cell>
          <cell r="D173">
            <v>734701.47</v>
          </cell>
          <cell r="E173">
            <v>1320844.47</v>
          </cell>
          <cell r="F173">
            <v>1278644.47</v>
          </cell>
          <cell r="G173">
            <v>1278644.47</v>
          </cell>
          <cell r="H173">
            <v>1278644.47</v>
          </cell>
          <cell r="I173">
            <v>1532139.47</v>
          </cell>
          <cell r="J173">
            <v>1532139.47</v>
          </cell>
          <cell r="K173">
            <v>1532139.47</v>
          </cell>
          <cell r="L173">
            <v>1682139.5</v>
          </cell>
          <cell r="M173">
            <v>1532139.47</v>
          </cell>
          <cell r="N173">
            <v>1532139.8</v>
          </cell>
          <cell r="O173">
            <v>15969818</v>
          </cell>
        </row>
        <row r="174">
          <cell r="A174"/>
          <cell r="B174" t="str">
            <v xml:space="preserve"> 108030 - Monthly Total Resources</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cell r="B175" t="str">
            <v xml:space="preserve"> Total CapEx</v>
          </cell>
          <cell r="C175">
            <v>735501.47</v>
          </cell>
          <cell r="D175">
            <v>734701.47</v>
          </cell>
          <cell r="E175">
            <v>1320844.47</v>
          </cell>
          <cell r="F175">
            <v>1278644.47</v>
          </cell>
          <cell r="G175">
            <v>1278644.47</v>
          </cell>
          <cell r="H175">
            <v>1278644.47</v>
          </cell>
          <cell r="I175">
            <v>1532139.47</v>
          </cell>
          <cell r="J175">
            <v>1532139.47</v>
          </cell>
          <cell r="K175">
            <v>1532139.47</v>
          </cell>
          <cell r="L175">
            <v>1682139.5</v>
          </cell>
          <cell r="M175">
            <v>1532139.47</v>
          </cell>
          <cell r="N175">
            <v>1532139.8</v>
          </cell>
          <cell r="O175">
            <v>15969818</v>
          </cell>
        </row>
        <row r="176">
          <cell r="A176" t="str">
            <v xml:space="preserve">     Supply Services - PECO</v>
          </cell>
          <cell r="B176" t="str">
            <v xml:space="preserve"> 107000 - Monthly Total Resources</v>
          </cell>
          <cell r="C176">
            <v>48857.24</v>
          </cell>
          <cell r="D176">
            <v>105508.16</v>
          </cell>
          <cell r="E176">
            <v>93387.19</v>
          </cell>
          <cell r="F176">
            <v>89120.38</v>
          </cell>
          <cell r="G176">
            <v>40341.629999999997</v>
          </cell>
          <cell r="H176">
            <v>57916.68</v>
          </cell>
          <cell r="I176">
            <v>58530.25</v>
          </cell>
          <cell r="J176">
            <v>53538.11</v>
          </cell>
          <cell r="K176">
            <v>50522.58</v>
          </cell>
          <cell r="L176">
            <v>54671.199999999997</v>
          </cell>
          <cell r="M176">
            <v>50330.32</v>
          </cell>
          <cell r="N176">
            <v>45941.84</v>
          </cell>
          <cell r="O176">
            <v>748665.58</v>
          </cell>
        </row>
        <row r="177">
          <cell r="A177"/>
          <cell r="B177" t="str">
            <v xml:space="preserve"> 108030 - Monthly Total Resources</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cell r="B178" t="str">
            <v xml:space="preserve"> Total CapEx</v>
          </cell>
          <cell r="C178">
            <v>48857.24</v>
          </cell>
          <cell r="D178">
            <v>105508.16</v>
          </cell>
          <cell r="E178">
            <v>93387.19</v>
          </cell>
          <cell r="F178">
            <v>89120.38</v>
          </cell>
          <cell r="G178">
            <v>40341.629999999997</v>
          </cell>
          <cell r="H178">
            <v>57916.68</v>
          </cell>
          <cell r="I178">
            <v>58530.25</v>
          </cell>
          <cell r="J178">
            <v>53538.11</v>
          </cell>
          <cell r="K178">
            <v>50522.58</v>
          </cell>
          <cell r="L178">
            <v>54671.199999999997</v>
          </cell>
          <cell r="M178">
            <v>50330.32</v>
          </cell>
          <cell r="N178">
            <v>45941.84</v>
          </cell>
          <cell r="O178">
            <v>748665.58</v>
          </cell>
        </row>
        <row r="179">
          <cell r="A179" t="str">
            <v xml:space="preserve">     Gov Env &amp; Pub Affairs PED</v>
          </cell>
          <cell r="B179" t="str">
            <v xml:space="preserve"> 107000 - Monthly Total Resources</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cell r="B180" t="str">
            <v xml:space="preserve"> 108030 - Monthly Total Resources</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cell r="B181" t="str">
            <v xml:space="preserve"> Total CapEx</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 xml:space="preserve">   BSC/Corp Center/Other-PECO</v>
          </cell>
          <cell r="B182" t="str">
            <v xml:space="preserve"> 107000 - Monthly Total Resources</v>
          </cell>
          <cell r="C182">
            <v>909590.32</v>
          </cell>
          <cell r="D182">
            <v>960199.84</v>
          </cell>
          <cell r="E182">
            <v>1554179.65</v>
          </cell>
          <cell r="F182">
            <v>1496862.19</v>
          </cell>
          <cell r="G182">
            <v>1455784.91</v>
          </cell>
          <cell r="H182">
            <v>1473359.96</v>
          </cell>
          <cell r="I182">
            <v>1721938.26</v>
          </cell>
          <cell r="J182">
            <v>1728003.55</v>
          </cell>
          <cell r="K182">
            <v>1719460.94</v>
          </cell>
          <cell r="L182">
            <v>1868699.69</v>
          </cell>
          <cell r="M182">
            <v>1719918.83</v>
          </cell>
          <cell r="N182">
            <v>1714880.53</v>
          </cell>
          <cell r="O182">
            <v>18322878.670000013</v>
          </cell>
        </row>
        <row r="183">
          <cell r="A183"/>
          <cell r="B183" t="str">
            <v xml:space="preserve"> 108030 - Monthly Total Resources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cell r="B184" t="str">
            <v xml:space="preserve"> Total CapEx</v>
          </cell>
          <cell r="C184">
            <v>909590.32</v>
          </cell>
          <cell r="D184">
            <v>960199.84</v>
          </cell>
          <cell r="E184">
            <v>1554179.65</v>
          </cell>
          <cell r="F184">
            <v>1496862.19</v>
          </cell>
          <cell r="G184">
            <v>1455784.91</v>
          </cell>
          <cell r="H184">
            <v>1473359.96</v>
          </cell>
          <cell r="I184">
            <v>1721938.26</v>
          </cell>
          <cell r="J184">
            <v>1728003.55</v>
          </cell>
          <cell r="K184">
            <v>1719460.94</v>
          </cell>
          <cell r="L184">
            <v>1868699.69</v>
          </cell>
          <cell r="M184">
            <v>1719918.83</v>
          </cell>
          <cell r="N184">
            <v>1714880.53</v>
          </cell>
          <cell r="O184">
            <v>18322878.670000013</v>
          </cell>
        </row>
        <row r="185">
          <cell r="A185" t="str">
            <v xml:space="preserve"> PECO Energy Distribution Co</v>
          </cell>
          <cell r="B185" t="str">
            <v xml:space="preserve"> 107000 - Monthly Total Resources</v>
          </cell>
          <cell r="C185">
            <v>21039142.490000006</v>
          </cell>
          <cell r="D185">
            <v>25704205.969999999</v>
          </cell>
          <cell r="E185">
            <v>25566524.470000003</v>
          </cell>
          <cell r="F185">
            <v>26179077.120000005</v>
          </cell>
          <cell r="G185">
            <v>26468295.030000001</v>
          </cell>
          <cell r="H185">
            <v>23285992.480000008</v>
          </cell>
          <cell r="I185">
            <v>22178242.339999996</v>
          </cell>
          <cell r="J185">
            <v>25330169.470000006</v>
          </cell>
          <cell r="K185">
            <v>21999021.519999996</v>
          </cell>
          <cell r="L185">
            <v>25337493.91</v>
          </cell>
          <cell r="M185">
            <v>20928521.32</v>
          </cell>
          <cell r="N185">
            <v>16612045.909999995</v>
          </cell>
          <cell r="O185">
            <v>280628732.02999997</v>
          </cell>
        </row>
        <row r="186">
          <cell r="A186"/>
          <cell r="B186" t="str">
            <v xml:space="preserve"> 108030 - Monthly Total Resources</v>
          </cell>
          <cell r="C186">
            <v>14084.2</v>
          </cell>
          <cell r="D186">
            <v>5742</v>
          </cell>
          <cell r="E186">
            <v>9208.9</v>
          </cell>
          <cell r="F186">
            <v>11917.4</v>
          </cell>
          <cell r="G186">
            <v>24918.2</v>
          </cell>
          <cell r="H186">
            <v>21126.3</v>
          </cell>
          <cell r="I186">
            <v>29793.5</v>
          </cell>
          <cell r="J186">
            <v>29793.5</v>
          </cell>
          <cell r="K186">
            <v>27085</v>
          </cell>
          <cell r="L186">
            <v>5417</v>
          </cell>
          <cell r="M186">
            <v>7042.1</v>
          </cell>
          <cell r="N186">
            <v>2166.8000000000002</v>
          </cell>
          <cell r="O186">
            <v>188294.9</v>
          </cell>
        </row>
        <row r="187">
          <cell r="A187"/>
          <cell r="B187" t="str">
            <v xml:space="preserve"> Total CapEx</v>
          </cell>
          <cell r="C187">
            <v>21053226.690000005</v>
          </cell>
          <cell r="D187">
            <v>25709947.969999999</v>
          </cell>
          <cell r="E187">
            <v>25575733.370000001</v>
          </cell>
          <cell r="F187">
            <v>26190994.520000003</v>
          </cell>
          <cell r="G187">
            <v>26493213.23</v>
          </cell>
          <cell r="H187">
            <v>23307118.780000009</v>
          </cell>
          <cell r="I187">
            <v>22208035.839999996</v>
          </cell>
          <cell r="J187">
            <v>25359962.970000006</v>
          </cell>
          <cell r="K187">
            <v>22026106.519999996</v>
          </cell>
          <cell r="L187">
            <v>25342910.91</v>
          </cell>
          <cell r="M187">
            <v>20935563.420000002</v>
          </cell>
          <cell r="N187">
            <v>16614212.709999995</v>
          </cell>
          <cell r="O187">
            <v>280817026.92999995</v>
          </cell>
        </row>
        <row r="190">
          <cell r="B190" t="str">
            <v>PECO Customer Excluding Fleet</v>
          </cell>
          <cell r="C190">
            <v>106942.38</v>
          </cell>
          <cell r="D190">
            <v>145093.64000000001</v>
          </cell>
          <cell r="E190">
            <v>150181.85999999999</v>
          </cell>
          <cell r="F190">
            <v>141829.83000000002</v>
          </cell>
          <cell r="G190">
            <v>142191.01999999999</v>
          </cell>
          <cell r="H190">
            <v>136165.43000000005</v>
          </cell>
          <cell r="I190">
            <v>125381.63</v>
          </cell>
          <cell r="J190">
            <v>145996.07000000007</v>
          </cell>
          <cell r="K190">
            <v>135355.28</v>
          </cell>
          <cell r="L190">
            <v>135671.46</v>
          </cell>
          <cell r="M190">
            <v>142898.78</v>
          </cell>
          <cell r="N190">
            <v>121686.03</v>
          </cell>
          <cell r="O190">
            <v>1629393.4100000001</v>
          </cell>
        </row>
        <row r="191">
          <cell r="B191" t="str">
            <v>YTDPECO Customer Excluding Fleet</v>
          </cell>
          <cell r="C191">
            <v>106942.38</v>
          </cell>
          <cell r="D191">
            <v>252036.02000000002</v>
          </cell>
          <cell r="E191">
            <v>402217.88</v>
          </cell>
          <cell r="F191">
            <v>544047.71</v>
          </cell>
          <cell r="G191">
            <v>686238.73</v>
          </cell>
          <cell r="H191">
            <v>822404.16</v>
          </cell>
          <cell r="I191">
            <v>947785.79</v>
          </cell>
          <cell r="J191">
            <v>1093781.8600000001</v>
          </cell>
          <cell r="K191">
            <v>1229137.1400000001</v>
          </cell>
          <cell r="L191">
            <v>1364808.6</v>
          </cell>
          <cell r="M191">
            <v>1507707.3800000001</v>
          </cell>
          <cell r="N191">
            <v>1629393.4100000001</v>
          </cell>
          <cell r="O191">
            <v>3258786.8200000003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NF Mini"/>
      <sheetName val="TOC"/>
      <sheetName val="Administrator"/>
      <sheetName val="6 (4)_Itron"/>
      <sheetName val="6 (3)_Itron"/>
      <sheetName val="T+5"/>
      <sheetName val="T+5 PPA Vol Var"/>
      <sheetName val="Electric RNF"/>
      <sheetName val="2007 Budget RNF"/>
      <sheetName val="Electric &quot;Current LE&quot;"/>
      <sheetName val="2006 Net Actuals"/>
      <sheetName val="Gas RNF"/>
      <sheetName val="Electric Load Growth_Itron"/>
      <sheetName val="Gas Load Growth_Itron"/>
      <sheetName val="Weather Tracker"/>
      <sheetName val="2007 Actual Zone Blocks"/>
      <sheetName val="2007 Actual PPA Blocks"/>
      <sheetName val="2007 WA Zone Blocks"/>
      <sheetName val="2007 WA PPA Blocks"/>
      <sheetName val="Gas Net Actuals 07"/>
      <sheetName val="Gas Net Budget 07"/>
      <sheetName val="Electric Customers"/>
      <sheetName val="Gas &quot;Current LE&quot;"/>
      <sheetName val="Weather Impact on Gas 06"/>
      <sheetName val="Weather Impact on Gas 07"/>
      <sheetName val="6 (5)"/>
      <sheetName val="Electric Load_adj '05 &amp; '06"/>
      <sheetName val="Dec Electric adj '05 &amp; '06"/>
      <sheetName val="2005 Itron load"/>
      <sheetName val="Electric Load_adj 2006"/>
      <sheetName val="Electric Load_adj 2005"/>
      <sheetName val="2007 Net Actuals"/>
      <sheetName val="Network Trans Exp"/>
      <sheetName val="Accuracy Tracker"/>
      <sheetName val="Elec_Accuracy Tracker"/>
      <sheetName val="Gas_Accuracy Tracker"/>
      <sheetName val="2004 Itron Data"/>
      <sheetName val="6 (6)_Itron"/>
      <sheetName val="EFC 2005 Budget"/>
      <sheetName val="Load Growth"/>
      <sheetName val="MAXI DECK&gt;&gt;&gt;&gt;&gt;&gt;"/>
      <sheetName val="Data"/>
      <sheetName val="Rev Summary"/>
      <sheetName val="Electric Retention"/>
      <sheetName val="Electric Cust + Load"/>
      <sheetName val="Gas Cust + Load"/>
      <sheetName val="Elect Rates by Class"/>
      <sheetName val="Electric DST Rates"/>
      <sheetName val="Electric CTC Rates"/>
      <sheetName val="Electric T Rates"/>
      <sheetName val="Electric Trans + Other Rev"/>
      <sheetName val="Electric Transmission Exp"/>
      <sheetName val="Purch Power Cost"/>
      <sheetName val="Electric NRG Rates"/>
      <sheetName val="Gas Rates by Class"/>
      <sheetName val="Gas DST Rates"/>
      <sheetName val="Gas NRG Rates"/>
      <sheetName val="Gas for Resale"/>
      <sheetName val="&lt;&lt;&lt;&lt;MAXI DECK"/>
      <sheetName val="Gas Customers"/>
      <sheetName val="2006 Budget PPA"/>
      <sheetName val="2007 Budget PPA"/>
      <sheetName val="Data_LE"/>
      <sheetName val="Gas Sendout"/>
      <sheetName val="Electric Output - Input"/>
      <sheetName val="Sales by Product"/>
      <sheetName val="GasSales"/>
      <sheetName val="Bundled Rates"/>
      <sheetName val="ElecRevenue"/>
      <sheetName val="2005 Net Actuals"/>
      <sheetName val="2006 Actual PPA Blocks"/>
      <sheetName val="2006 Actual Zone Blocks"/>
      <sheetName val="Gas Net Actuals 06"/>
      <sheetName val="Gas Net Budget 06"/>
      <sheetName val="2006 WA PPA Blocks"/>
      <sheetName val="2006 WA Zone Blocks"/>
      <sheetName val="2005 Actual Zone Blocks"/>
      <sheetName val="2005 WA Zone Blocks"/>
      <sheetName val="2005 Actual PPA Blocks"/>
      <sheetName val="2005 WA PPA Blocks"/>
      <sheetName val="ElecCustomers"/>
      <sheetName val="ElecPPA Expense"/>
      <sheetName val="ElecSales"/>
      <sheetName val="ElecRates"/>
      <sheetName val="ElecPPA Volume"/>
      <sheetName val="ElecTrans Other"/>
      <sheetName val="GasCustomers"/>
      <sheetName val="GasRevenue"/>
      <sheetName val="GasRates"/>
      <sheetName val="Gas Net Actuals 04"/>
      <sheetName val="Weather Impact on Ele 07"/>
      <sheetName val="2006 Budget RNF"/>
      <sheetName val="Weather Impact on Ele 06"/>
      <sheetName val="2004 Net Actuals"/>
      <sheetName val="EFC 2004 Actual"/>
      <sheetName val="2005F vs. 2004A"/>
      <sheetName val=" RNF Var Act v Bud"/>
      <sheetName val="2005F vs. 2004A (2)"/>
      <sheetName val="Gas Net Actuals 05"/>
      <sheetName val="Weather Impact on Ele 05"/>
      <sheetName val="Weather Impact on Gas 05"/>
      <sheetName val="Electric Customer Trend"/>
      <sheetName val="2005 gas thru-put Budget"/>
      <sheetName val="WC Retail Sendout"/>
      <sheetName val="Gas 2004"/>
      <sheetName val="Power Purch Actual"/>
      <sheetName val="1-11 LE"/>
      <sheetName val="2005 Act"/>
      <sheetName val="Gas Net Budget 04"/>
      <sheetName val="PJM Bill"/>
      <sheetName val="EFC Actuals Calc"/>
      <sheetName val="HDD-CDH"/>
      <sheetName val="Gas cust budget &amp; '04"/>
      <sheetName val="Bridge Plan to Actual"/>
    </sheetNames>
    <sheetDataSet>
      <sheetData sheetId="0" refreshError="1"/>
      <sheetData sheetId="1" refreshError="1"/>
      <sheetData sheetId="2" refreshError="1"/>
      <sheetData sheetId="3" refreshError="1">
        <row r="62">
          <cell r="D62">
            <v>35</v>
          </cell>
          <cell r="I62">
            <v>5</v>
          </cell>
          <cell r="K62">
            <v>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mplate"/>
      <sheetName val="Administrator"/>
      <sheetName val="RNF Mini"/>
      <sheetName val="Data"/>
      <sheetName val="6 (3)"/>
      <sheetName val="6 (4)"/>
      <sheetName val="6 (5)"/>
      <sheetName val="Bridge Plan to Actual"/>
      <sheetName val="2005F vs. 2004A"/>
      <sheetName val="EFC 2004 Actual"/>
      <sheetName val="Accuracy Tracker"/>
      <sheetName val="Elec_Accuracy Tracker"/>
      <sheetName val="Gas_Accuracy Tracker"/>
      <sheetName val="ElecCustomers"/>
      <sheetName val="ElecSales"/>
      <sheetName val="ElecRevenue"/>
      <sheetName val="ElecRates"/>
      <sheetName val="ElecPPA Volume"/>
      <sheetName val="ElecPPA Expense"/>
      <sheetName val="ElecTrans Other"/>
      <sheetName val="GasRevenue"/>
      <sheetName val="GasSales"/>
      <sheetName val="GasRates"/>
      <sheetName val="GasCustomers"/>
      <sheetName val="Gas &quot;Current LE&quot;"/>
      <sheetName val="Gas Net Actuals 05"/>
      <sheetName val="Weather Impact on Ele 04"/>
      <sheetName val="Weather Impact on Gas 04"/>
      <sheetName val="Weather Impact on Ele 05"/>
      <sheetName val="Weather Impact on Gas 05"/>
      <sheetName val="Electric &quot;Current LE&quot;"/>
      <sheetName val="2005 Budget RNF"/>
      <sheetName val="2005 Net Actuals"/>
      <sheetName val="Gas Net Budget 05"/>
      <sheetName val="Gas Net Actuals 04"/>
      <sheetName val="Electric Output - Input"/>
      <sheetName val="Electric Customer Trend"/>
      <sheetName val="2005 Budget PPA"/>
      <sheetName val="T+5"/>
      <sheetName val="Actual PPA Blocks"/>
      <sheetName val="WA PPA Blocks"/>
      <sheetName val="Actual Zone Blocks"/>
      <sheetName val="WA Zone Blocks"/>
      <sheetName val="Data_LE"/>
      <sheetName val="Gas 2004"/>
      <sheetName val="2004 Net Actuals"/>
      <sheetName val="Power Purch Actual"/>
      <sheetName val="EFC Actuals Calc"/>
      <sheetName val="1-11 LE"/>
      <sheetName val="WC Retail Sendout"/>
      <sheetName val="2005 Act"/>
      <sheetName val="Gas Net Budget 04"/>
      <sheetName val="PJM Bill"/>
      <sheetName val="HDD-CDH"/>
      <sheetName val="Gas Sendout"/>
      <sheetName val="2005 gas thru-put Budget"/>
      <sheetName val="Gas Customer"/>
      <sheetName val="Electric Customers - Input"/>
      <sheetName val="Gas cust budget &amp; '04"/>
      <sheetName val="EFC 2005 Budget"/>
    </sheetNames>
    <sheetDataSet>
      <sheetData sheetId="0" refreshError="1"/>
      <sheetData sheetId="1" refreshError="1"/>
      <sheetData sheetId="2" refreshError="1">
        <row r="60">
          <cell r="I60">
            <v>4</v>
          </cell>
          <cell r="J60">
            <v>19</v>
          </cell>
          <cell r="L60">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CO Bal Sht"/>
      <sheetName val="Assumptions"/>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row r="9">
          <cell r="AT9">
            <v>1</v>
          </cell>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EED O&amp;M BO data"/>
      <sheetName val="category BO data"/>
      <sheetName val="lookup values"/>
      <sheetName val="BSC TFP Passthru----&gt;"/>
      <sheetName val="TOTAL"/>
      <sheetName val="TOTAL V2"/>
      <sheetName val="TOTAL V3"/>
      <sheetName val="Embedded EED"/>
      <sheetName val="Embedded ComEd"/>
      <sheetName val="Embedded PECO"/>
      <sheetName val="Embedded Commun EED"/>
      <sheetName val="Embedded Commun ComEd"/>
      <sheetName val="Embedded Commun PECO"/>
      <sheetName val="Embedded Finance ComEd"/>
      <sheetName val="Embedded Finance PECO"/>
      <sheetName val="Embedded Finance EED-Sum"/>
      <sheetName val="Embedded Finance ComEd-Sum"/>
      <sheetName val="Embedded Finance PECO-Sum"/>
      <sheetName val="Embedded Finance EED"/>
      <sheetName val="Finance"/>
      <sheetName val="Tax"/>
      <sheetName val="Controller"/>
      <sheetName val="Bank Fees"/>
      <sheetName val="Embedded HR EED"/>
      <sheetName val="Embedded HR ComEd"/>
      <sheetName val="Embedded HR PECO"/>
      <sheetName val="Embedded IT EED"/>
      <sheetName val="Embedded IT ComEd"/>
      <sheetName val="Embedded IT PECO"/>
      <sheetName val="Embedded Legal EED"/>
      <sheetName val="Embedded Legal Summary"/>
      <sheetName val="Embedded Legal ComEd"/>
      <sheetName val="Embedded Legal PECO"/>
      <sheetName val="Embedded Supply EED"/>
      <sheetName val="Embedded Supply ComEd"/>
      <sheetName val="Embedded Supply PECO"/>
      <sheetName val="Corp Allocated EED"/>
      <sheetName val="Corp Allocated ComEd"/>
      <sheetName val="Corp Allocated PECO"/>
      <sheetName val="Transactional EED"/>
      <sheetName val="Transactional ComEd"/>
      <sheetName val="Transactional PECO"/>
      <sheetName val="Transactional---EDSS"/>
      <sheetName val="PECO Bal Sht"/>
    </sheetNames>
    <sheetDataSet>
      <sheetData sheetId="0" refreshError="1">
        <row r="2">
          <cell r="E2">
            <v>301617</v>
          </cell>
          <cell r="H2">
            <v>38555</v>
          </cell>
          <cell r="I2">
            <v>26294</v>
          </cell>
          <cell r="J2">
            <v>1062732</v>
          </cell>
          <cell r="M2">
            <v>325499</v>
          </cell>
          <cell r="N2">
            <v>26294</v>
          </cell>
          <cell r="O2">
            <v>4237882</v>
          </cell>
          <cell r="R2">
            <v>198268</v>
          </cell>
          <cell r="S2">
            <v>153045</v>
          </cell>
          <cell r="V2" t="str">
            <v>Corporate Allocated</v>
          </cell>
          <cell r="W2" t="str">
            <v>Gov Env &amp; Pub Affairs</v>
          </cell>
          <cell r="AA2" t="str">
            <v>[10601]  Commonwealth Edison CompanyCorporate AllocatedGov Env &amp; Pub Affairs</v>
          </cell>
          <cell r="AB2" t="str">
            <v>[10601]  Commonwealth Edison CompanyCorporate Allocated (Gov Env &amp; Pub Affairs)Business Services</v>
          </cell>
          <cell r="AC2" t="str">
            <v>[10601]  Commonwealth Edison CompanyCorporate Allocated (Gov Env &amp; Pub Affairs)EBSC Gov Env &amp; Pub Affairs CED (00123)</v>
          </cell>
          <cell r="AF2" t="e">
            <v>#N/A</v>
          </cell>
        </row>
        <row r="3">
          <cell r="E3">
            <v>83939</v>
          </cell>
          <cell r="H3">
            <v>-7453</v>
          </cell>
          <cell r="I3">
            <v>-7453</v>
          </cell>
          <cell r="J3">
            <v>368616</v>
          </cell>
          <cell r="M3">
            <v>-64248</v>
          </cell>
          <cell r="N3">
            <v>-7453</v>
          </cell>
          <cell r="O3">
            <v>1005998</v>
          </cell>
          <cell r="R3">
            <v>-64248</v>
          </cell>
          <cell r="S3">
            <v>-7453</v>
          </cell>
          <cell r="V3" t="str">
            <v>Embedded</v>
          </cell>
          <cell r="W3" t="str">
            <v>Human Resources</v>
          </cell>
          <cell r="AA3" t="str">
            <v>[10601]  Commonwealth Edison CompanyEmbeddedHuman Resources</v>
          </cell>
          <cell r="AB3" t="str">
            <v>[10601]  Commonwealth Edison CompanyEmbedded (Human Resources)Salaries and Wages</v>
          </cell>
          <cell r="AC3" t="str">
            <v>[10601]  Commonwealth Edison CompanyEmbedded (Human Resources)HR Operations CED (00124)</v>
          </cell>
          <cell r="AF3" t="e">
            <v>#N/A</v>
          </cell>
        </row>
        <row r="4">
          <cell r="E4">
            <v>449</v>
          </cell>
          <cell r="H4">
            <v>2885</v>
          </cell>
          <cell r="I4">
            <v>551</v>
          </cell>
          <cell r="J4">
            <v>4464</v>
          </cell>
          <cell r="M4">
            <v>8869</v>
          </cell>
          <cell r="N4">
            <v>551</v>
          </cell>
          <cell r="O4">
            <v>12464</v>
          </cell>
          <cell r="R4">
            <v>27536</v>
          </cell>
          <cell r="S4">
            <v>551</v>
          </cell>
          <cell r="V4" t="str">
            <v>Embedded</v>
          </cell>
          <cell r="W4" t="str">
            <v>Human Resources</v>
          </cell>
          <cell r="AA4" t="str">
            <v>[10601]  Commonwealth Edison CompanyEmbeddedHuman Resources</v>
          </cell>
          <cell r="AB4" t="str">
            <v>[10601]  Commonwealth Edison CompanyEmbedded (Human Resources)Travel, Entertainment &amp; Reimb</v>
          </cell>
          <cell r="AC4" t="str">
            <v>[10601]  Commonwealth Edison CompanyEmbedded (Human Resources)HR Operations CED (00124)</v>
          </cell>
          <cell r="AF4" t="e">
            <v>#N/A</v>
          </cell>
        </row>
        <row r="5">
          <cell r="E5">
            <v>0</v>
          </cell>
          <cell r="H5">
            <v>6550</v>
          </cell>
          <cell r="I5">
            <v>2050</v>
          </cell>
          <cell r="J5">
            <v>7385</v>
          </cell>
          <cell r="M5">
            <v>19315</v>
          </cell>
          <cell r="N5">
            <v>2050</v>
          </cell>
          <cell r="O5">
            <v>25285</v>
          </cell>
          <cell r="R5">
            <v>55315</v>
          </cell>
          <cell r="S5">
            <v>2050</v>
          </cell>
          <cell r="V5" t="str">
            <v>Embedded</v>
          </cell>
          <cell r="W5" t="str">
            <v>Human Resources</v>
          </cell>
          <cell r="AA5" t="str">
            <v>[10601]  Commonwealth Edison CompanyEmbeddedHuman Resources</v>
          </cell>
          <cell r="AB5" t="str">
            <v>[10601]  Commonwealth Edison CompanyEmbedded (Human Resources)Contracting</v>
          </cell>
          <cell r="AC5" t="str">
            <v>[10601]  Commonwealth Edison CompanyEmbedded (Human Resources)HR Operations CED (00124)</v>
          </cell>
          <cell r="AF5" t="e">
            <v>#N/A</v>
          </cell>
        </row>
        <row r="6">
          <cell r="E6">
            <v>4378</v>
          </cell>
          <cell r="H6">
            <v>522</v>
          </cell>
          <cell r="I6">
            <v>522</v>
          </cell>
          <cell r="J6">
            <v>18860</v>
          </cell>
          <cell r="M6">
            <v>740</v>
          </cell>
          <cell r="N6">
            <v>522</v>
          </cell>
          <cell r="O6">
            <v>58060</v>
          </cell>
          <cell r="R6">
            <v>740</v>
          </cell>
          <cell r="S6">
            <v>522</v>
          </cell>
          <cell r="V6" t="str">
            <v>Embedded</v>
          </cell>
          <cell r="W6" t="str">
            <v>Human Resources</v>
          </cell>
          <cell r="AA6" t="str">
            <v>[10601]  Commonwealth Edison CompanyEmbeddedHuman Resources</v>
          </cell>
          <cell r="AB6" t="str">
            <v>[10601]  Commonwealth Edison CompanyEmbedded (Human Resources)Business Services</v>
          </cell>
          <cell r="AC6" t="str">
            <v>[10601]  Commonwealth Edison CompanyEmbedded (Human Resources)HR Operations CED (00124)</v>
          </cell>
          <cell r="AF6" t="e">
            <v>#N/A</v>
          </cell>
        </row>
        <row r="7">
          <cell r="E7">
            <v>59</v>
          </cell>
          <cell r="H7">
            <v>-59</v>
          </cell>
          <cell r="I7">
            <v>-59</v>
          </cell>
          <cell r="J7">
            <v>151</v>
          </cell>
          <cell r="M7">
            <v>-151</v>
          </cell>
          <cell r="N7">
            <v>-59</v>
          </cell>
          <cell r="O7">
            <v>151</v>
          </cell>
          <cell r="R7">
            <v>-151</v>
          </cell>
          <cell r="S7">
            <v>-59</v>
          </cell>
          <cell r="V7" t="str">
            <v>Embedded</v>
          </cell>
          <cell r="W7" t="str">
            <v>Human Resources</v>
          </cell>
          <cell r="AA7" t="str">
            <v>[10601]  Commonwealth Edison CompanyEmbeddedHuman Resources</v>
          </cell>
          <cell r="AB7" t="str">
            <v>[10601]  Commonwealth Edison CompanyEmbedded (Human Resources)Materials and Supplies</v>
          </cell>
          <cell r="AC7" t="str">
            <v>[10601]  Commonwealth Edison CompanyEmbedded (Human Resources)HR Operations CED (00124)</v>
          </cell>
          <cell r="AF7" t="e">
            <v>#N/A</v>
          </cell>
        </row>
        <row r="8">
          <cell r="E8">
            <v>30</v>
          </cell>
          <cell r="H8">
            <v>387</v>
          </cell>
          <cell r="I8">
            <v>387</v>
          </cell>
          <cell r="J8">
            <v>171</v>
          </cell>
          <cell r="M8">
            <v>1496</v>
          </cell>
          <cell r="N8">
            <v>387</v>
          </cell>
          <cell r="O8">
            <v>3504</v>
          </cell>
          <cell r="R8">
            <v>1496</v>
          </cell>
          <cell r="S8">
            <v>387</v>
          </cell>
          <cell r="V8" t="str">
            <v>Embedded</v>
          </cell>
          <cell r="W8" t="str">
            <v>Human Resources</v>
          </cell>
          <cell r="AA8" t="str">
            <v>[10601]  Commonwealth Edison CompanyEmbeddedHuman Resources</v>
          </cell>
          <cell r="AB8" t="str">
            <v>[10601]  Commonwealth Edison CompanyEmbedded (Human Resources)Travel, Entertainment &amp; Reimb</v>
          </cell>
          <cell r="AC8" t="str">
            <v>[10601]  Commonwealth Edison CompanyEmbedded (Human Resources)HR Operations CED (00124)</v>
          </cell>
          <cell r="AF8" t="e">
            <v>#N/A</v>
          </cell>
        </row>
        <row r="9">
          <cell r="E9">
            <v>494</v>
          </cell>
          <cell r="H9">
            <v>89</v>
          </cell>
          <cell r="I9">
            <v>-188</v>
          </cell>
          <cell r="J9">
            <v>1021</v>
          </cell>
          <cell r="M9">
            <v>1313</v>
          </cell>
          <cell r="N9">
            <v>-188</v>
          </cell>
          <cell r="O9">
            <v>3465</v>
          </cell>
          <cell r="R9">
            <v>3535</v>
          </cell>
          <cell r="S9">
            <v>-188</v>
          </cell>
          <cell r="V9" t="str">
            <v>Embedded</v>
          </cell>
          <cell r="W9" t="str">
            <v>Human Resources</v>
          </cell>
          <cell r="AA9" t="str">
            <v>[10601]  Commonwealth Edison CompanyEmbeddedHuman Resources</v>
          </cell>
          <cell r="AB9" t="str">
            <v>[10601]  Commonwealth Edison CompanyEmbedded (Human Resources)Other Operating Expenses</v>
          </cell>
          <cell r="AC9" t="str">
            <v>[10601]  Commonwealth Edison CompanyEmbedded (Human Resources)HR Operations CED (00124)</v>
          </cell>
          <cell r="AF9" t="e">
            <v>#N/A</v>
          </cell>
        </row>
        <row r="10">
          <cell r="E10">
            <v>849</v>
          </cell>
          <cell r="H10">
            <v>1051</v>
          </cell>
          <cell r="I10">
            <v>1051</v>
          </cell>
          <cell r="J10">
            <v>9991</v>
          </cell>
          <cell r="M10">
            <v>-1891</v>
          </cell>
          <cell r="N10">
            <v>1051</v>
          </cell>
          <cell r="O10">
            <v>25191</v>
          </cell>
          <cell r="R10">
            <v>-1391</v>
          </cell>
          <cell r="S10">
            <v>1051</v>
          </cell>
          <cell r="V10" t="str">
            <v>Embedded</v>
          </cell>
          <cell r="W10" t="str">
            <v>Human Resources</v>
          </cell>
          <cell r="AA10" t="str">
            <v>[10601]  Commonwealth Edison CompanyEmbeddedHuman Resources</v>
          </cell>
          <cell r="AB10" t="str">
            <v>[10601]  Commonwealth Edison CompanyEmbedded (Human Resources)Other Operating Expenses</v>
          </cell>
          <cell r="AC10" t="str">
            <v>[10601]  Commonwealth Edison CompanyEmbedded (Human Resources)HR Operations CED (00124)</v>
          </cell>
          <cell r="AF10" t="e">
            <v>#N/A</v>
          </cell>
        </row>
        <row r="11">
          <cell r="E11">
            <v>1490</v>
          </cell>
          <cell r="H11">
            <v>1260</v>
          </cell>
          <cell r="I11">
            <v>-1046</v>
          </cell>
          <cell r="J11">
            <v>3929</v>
          </cell>
          <cell r="M11">
            <v>8571</v>
          </cell>
          <cell r="N11">
            <v>-1046</v>
          </cell>
          <cell r="O11">
            <v>7485</v>
          </cell>
          <cell r="R11">
            <v>31515</v>
          </cell>
          <cell r="S11">
            <v>-1046</v>
          </cell>
          <cell r="V11" t="str">
            <v>Embedded</v>
          </cell>
          <cell r="W11" t="str">
            <v>Human Resources</v>
          </cell>
          <cell r="AA11" t="str">
            <v>[10601]  Commonwealth Edison CompanyEmbeddedHuman Resources</v>
          </cell>
          <cell r="AB11" t="str">
            <v>[10601]  Commonwealth Edison CompanyEmbedded (Human Resources)Other Operating Expenses</v>
          </cell>
          <cell r="AC11" t="str">
            <v>[10601]  Commonwealth Edison CompanyEmbedded (Human Resources)HR Operations CED (00124)</v>
          </cell>
          <cell r="AF11" t="e">
            <v>#N/A</v>
          </cell>
        </row>
        <row r="12">
          <cell r="E12">
            <v>0</v>
          </cell>
          <cell r="H12">
            <v>-820</v>
          </cell>
          <cell r="I12">
            <v>-820</v>
          </cell>
          <cell r="J12">
            <v>0</v>
          </cell>
          <cell r="M12">
            <v>1719</v>
          </cell>
          <cell r="N12">
            <v>-820</v>
          </cell>
          <cell r="O12">
            <v>3438</v>
          </cell>
          <cell r="R12">
            <v>1719</v>
          </cell>
          <cell r="S12">
            <v>-820</v>
          </cell>
          <cell r="V12" t="str">
            <v>Embedded</v>
          </cell>
          <cell r="W12" t="str">
            <v>Human Resources</v>
          </cell>
          <cell r="AA12" t="str">
            <v>[10601]  Commonwealth Edison CompanyEmbeddedHuman Resources</v>
          </cell>
          <cell r="AB12" t="str">
            <v>[10601]  Commonwealth Edison CompanyEmbedded (Human Resources)Salaries and Wages</v>
          </cell>
          <cell r="AC12" t="str">
            <v>[10601]  Commonwealth Edison CompanyEmbedded (Human Resources)HR Operations CED (00124)</v>
          </cell>
          <cell r="AF12" t="e">
            <v>#N/A</v>
          </cell>
        </row>
        <row r="13">
          <cell r="E13">
            <v>514</v>
          </cell>
          <cell r="H13">
            <v>-14</v>
          </cell>
          <cell r="I13">
            <v>-14</v>
          </cell>
          <cell r="J13">
            <v>3062</v>
          </cell>
          <cell r="M13">
            <v>-1062</v>
          </cell>
          <cell r="N13">
            <v>-14</v>
          </cell>
          <cell r="O13">
            <v>7062</v>
          </cell>
          <cell r="R13">
            <v>-1062</v>
          </cell>
          <cell r="S13">
            <v>-14</v>
          </cell>
          <cell r="V13" t="str">
            <v>Embedded</v>
          </cell>
          <cell r="W13" t="str">
            <v>Human Resources</v>
          </cell>
          <cell r="AA13" t="str">
            <v>[10601]  Commonwealth Edison CompanyEmbeddedHuman Resources</v>
          </cell>
          <cell r="AB13" t="str">
            <v>[10601]  Commonwealth Edison CompanyEmbedded (Human Resources)Overtime</v>
          </cell>
          <cell r="AC13" t="str">
            <v>[10601]  Commonwealth Edison CompanyEmbedded (Human Resources)HR Operations CED (00124)</v>
          </cell>
          <cell r="AF13" t="e">
            <v>#N/A</v>
          </cell>
        </row>
        <row r="14">
          <cell r="E14">
            <v>63835</v>
          </cell>
          <cell r="H14">
            <v>-18612</v>
          </cell>
          <cell r="I14">
            <v>-18612</v>
          </cell>
          <cell r="J14">
            <v>246642</v>
          </cell>
          <cell r="M14">
            <v>-66681</v>
          </cell>
          <cell r="N14">
            <v>-18612</v>
          </cell>
          <cell r="O14">
            <v>623500</v>
          </cell>
          <cell r="R14">
            <v>-66681</v>
          </cell>
          <cell r="S14">
            <v>-18612</v>
          </cell>
          <cell r="V14" t="str">
            <v>Embedded</v>
          </cell>
          <cell r="W14" t="str">
            <v>Human Resources</v>
          </cell>
          <cell r="AA14" t="str">
            <v>[10601]  Commonwealth Edison CompanyEmbeddedHuman Resources</v>
          </cell>
          <cell r="AB14" t="str">
            <v>[10601]  Commonwealth Edison CompanyEmbedded (Human Resources)Pension and Benefits</v>
          </cell>
          <cell r="AC14" t="str">
            <v>[10601]  Commonwealth Edison CompanyEmbedded (Human Resources)HR Operations CED (00124)</v>
          </cell>
          <cell r="AF14" t="e">
            <v>#N/A</v>
          </cell>
        </row>
        <row r="15">
          <cell r="E15">
            <v>1324349</v>
          </cell>
          <cell r="H15">
            <v>-73961</v>
          </cell>
          <cell r="I15">
            <v>122754</v>
          </cell>
          <cell r="J15">
            <v>4911764</v>
          </cell>
          <cell r="M15">
            <v>22322</v>
          </cell>
          <cell r="N15">
            <v>122754</v>
          </cell>
          <cell r="O15">
            <v>14728616</v>
          </cell>
          <cell r="R15">
            <v>699361</v>
          </cell>
          <cell r="S15">
            <v>426970</v>
          </cell>
          <cell r="V15" t="str">
            <v>Corporate Allocated</v>
          </cell>
          <cell r="W15" t="str">
            <v>Human Resources</v>
          </cell>
          <cell r="AA15" t="str">
            <v>[10601]  Commonwealth Edison CompanyCorporate AllocatedHuman Resources</v>
          </cell>
          <cell r="AB15" t="str">
            <v>[10601]  Commonwealth Edison CompanyCorporate Allocated (Human Resources)Business Services</v>
          </cell>
          <cell r="AC15" t="str">
            <v>[10601]  Commonwealth Edison CompanyCorporate Allocated (Human Resources)EBSC HR Srvcs CED (00182)</v>
          </cell>
          <cell r="AF15" t="e">
            <v>#N/A</v>
          </cell>
        </row>
        <row r="16">
          <cell r="E16">
            <v>2718533</v>
          </cell>
          <cell r="H16">
            <v>993</v>
          </cell>
          <cell r="I16">
            <v>-14754</v>
          </cell>
          <cell r="J16">
            <v>9917669</v>
          </cell>
          <cell r="M16">
            <v>947418</v>
          </cell>
          <cell r="N16">
            <v>-14754</v>
          </cell>
          <cell r="O16">
            <v>33637290</v>
          </cell>
          <cell r="R16">
            <v>922177</v>
          </cell>
          <cell r="S16">
            <v>259035</v>
          </cell>
          <cell r="V16" t="str">
            <v>Corporate Allocated</v>
          </cell>
          <cell r="W16" t="str">
            <v>Finance</v>
          </cell>
          <cell r="AA16" t="str">
            <v>[10601]  Commonwealth Edison CompanyCorporate AllocatedFinance</v>
          </cell>
          <cell r="AB16" t="str">
            <v>[10601]  Commonwealth Edison CompanyCorporate Allocated (Finance)Business Services</v>
          </cell>
          <cell r="AC16" t="str">
            <v>[10601]  Commonwealth Edison CompanyCorporate Allocated (Finance)EBSC Fin Srvcs CED (00188)</v>
          </cell>
          <cell r="AF16" t="e">
            <v>#N/A</v>
          </cell>
        </row>
        <row r="17">
          <cell r="E17">
            <v>50777</v>
          </cell>
          <cell r="H17">
            <v>1447</v>
          </cell>
          <cell r="I17">
            <v>1447</v>
          </cell>
          <cell r="J17">
            <v>180157</v>
          </cell>
          <cell r="M17">
            <v>27662</v>
          </cell>
          <cell r="N17">
            <v>1447</v>
          </cell>
          <cell r="O17">
            <v>615353</v>
          </cell>
          <cell r="R17">
            <v>27662</v>
          </cell>
          <cell r="S17">
            <v>1447</v>
          </cell>
          <cell r="V17" t="str">
            <v>Embedded</v>
          </cell>
          <cell r="W17" t="str">
            <v>Communications</v>
          </cell>
          <cell r="AA17" t="str">
            <v>[10601]  Commonwealth Edison CompanyEmbeddedCommunications</v>
          </cell>
          <cell r="AB17" t="str">
            <v>[10601]  Commonwealth Edison CompanyEmbedded (Communications)Salaries and Wages</v>
          </cell>
          <cell r="AC17" t="str">
            <v>[10601]  Commonwealth Edison CompanyEmbedded (Communications)Communications- ComEd (00189)</v>
          </cell>
          <cell r="AF17" t="e">
            <v>#N/A</v>
          </cell>
        </row>
        <row r="18">
          <cell r="E18">
            <v>3949</v>
          </cell>
          <cell r="H18">
            <v>1051</v>
          </cell>
          <cell r="I18">
            <v>1051</v>
          </cell>
          <cell r="J18">
            <v>12560</v>
          </cell>
          <cell r="M18">
            <v>-6060</v>
          </cell>
          <cell r="N18">
            <v>1051</v>
          </cell>
          <cell r="O18">
            <v>16544</v>
          </cell>
          <cell r="R18">
            <v>-44</v>
          </cell>
          <cell r="S18">
            <v>1051</v>
          </cell>
          <cell r="V18" t="str">
            <v>Embedded</v>
          </cell>
          <cell r="W18" t="str">
            <v>Communications</v>
          </cell>
          <cell r="AA18" t="str">
            <v>[10601]  Commonwealth Edison CompanyEmbeddedCommunications</v>
          </cell>
          <cell r="AB18" t="str">
            <v>[10601]  Commonwealth Edison CompanyEmbedded (Communications)Travel, Entertainment &amp; Reimb</v>
          </cell>
          <cell r="AC18" t="str">
            <v>[10601]  Commonwealth Edison CompanyEmbedded (Communications)Communications- ComEd (00189)</v>
          </cell>
          <cell r="AF18" t="e">
            <v>#N/A</v>
          </cell>
        </row>
        <row r="19">
          <cell r="E19">
            <v>22424</v>
          </cell>
          <cell r="H19">
            <v>-6590</v>
          </cell>
          <cell r="I19">
            <v>-13180</v>
          </cell>
          <cell r="J19">
            <v>65616</v>
          </cell>
          <cell r="M19">
            <v>12718</v>
          </cell>
          <cell r="N19">
            <v>-13180</v>
          </cell>
          <cell r="O19">
            <v>139567</v>
          </cell>
          <cell r="R19">
            <v>82933</v>
          </cell>
          <cell r="S19">
            <v>-13180</v>
          </cell>
          <cell r="V19" t="str">
            <v>Embedded</v>
          </cell>
          <cell r="W19" t="str">
            <v>Communications</v>
          </cell>
          <cell r="AA19" t="str">
            <v>[10601]  Commonwealth Edison CompanyEmbeddedCommunications</v>
          </cell>
          <cell r="AB19" t="str">
            <v>[10601]  Commonwealth Edison CompanyEmbedded (Communications)Contracting</v>
          </cell>
          <cell r="AC19" t="str">
            <v>[10601]  Commonwealth Edison CompanyEmbedded (Communications)Communications- ComEd (00189)</v>
          </cell>
          <cell r="AF19" t="e">
            <v>#N/A</v>
          </cell>
        </row>
        <row r="20">
          <cell r="E20">
            <v>2845</v>
          </cell>
          <cell r="H20">
            <v>-2845</v>
          </cell>
          <cell r="I20">
            <v>489</v>
          </cell>
          <cell r="J20">
            <v>19597</v>
          </cell>
          <cell r="M20">
            <v>-19597</v>
          </cell>
          <cell r="N20">
            <v>489</v>
          </cell>
          <cell r="O20">
            <v>46264</v>
          </cell>
          <cell r="R20">
            <v>-46264</v>
          </cell>
          <cell r="S20">
            <v>489</v>
          </cell>
          <cell r="V20" t="str">
            <v>Embedded</v>
          </cell>
          <cell r="W20" t="str">
            <v>Communications</v>
          </cell>
          <cell r="AA20" t="str">
            <v>[10601]  Commonwealth Edison CompanyEmbeddedCommunications</v>
          </cell>
          <cell r="AB20" t="str">
            <v>[10601]  Commonwealth Edison CompanyEmbedded (Communications)Business Services</v>
          </cell>
          <cell r="AC20" t="str">
            <v>[10601]  Commonwealth Edison CompanyEmbedded (Communications)Communications- ComEd (00189)</v>
          </cell>
          <cell r="AF20" t="e">
            <v>#N/A</v>
          </cell>
        </row>
        <row r="21">
          <cell r="E21">
            <v>611</v>
          </cell>
          <cell r="H21">
            <v>-511</v>
          </cell>
          <cell r="I21">
            <v>-511</v>
          </cell>
          <cell r="J21">
            <v>1054</v>
          </cell>
          <cell r="M21">
            <v>-154</v>
          </cell>
          <cell r="N21">
            <v>-511</v>
          </cell>
          <cell r="O21">
            <v>2654</v>
          </cell>
          <cell r="R21">
            <v>-154</v>
          </cell>
          <cell r="S21">
            <v>-511</v>
          </cell>
          <cell r="V21" t="str">
            <v>Embedded</v>
          </cell>
          <cell r="W21" t="str">
            <v>Communications</v>
          </cell>
          <cell r="AA21" t="str">
            <v>[10601]  Commonwealth Edison CompanyEmbeddedCommunications</v>
          </cell>
          <cell r="AB21" t="str">
            <v>[10601]  Commonwealth Edison CompanyEmbedded (Communications)Travel, Entertainment &amp; Reimb</v>
          </cell>
          <cell r="AC21" t="str">
            <v>[10601]  Commonwealth Edison CompanyEmbedded (Communications)Communications- ComEd (00189)</v>
          </cell>
          <cell r="AF21" t="e">
            <v>#N/A</v>
          </cell>
        </row>
        <row r="22">
          <cell r="E22">
            <v>188</v>
          </cell>
          <cell r="H22">
            <v>-38</v>
          </cell>
          <cell r="I22">
            <v>-188</v>
          </cell>
          <cell r="J22">
            <v>3115</v>
          </cell>
          <cell r="M22">
            <v>-2715</v>
          </cell>
          <cell r="N22">
            <v>-188</v>
          </cell>
          <cell r="O22">
            <v>3115</v>
          </cell>
          <cell r="R22">
            <v>-2415</v>
          </cell>
          <cell r="S22">
            <v>-188</v>
          </cell>
          <cell r="V22" t="str">
            <v>Embedded</v>
          </cell>
          <cell r="W22" t="str">
            <v>Communications</v>
          </cell>
          <cell r="AA22" t="str">
            <v>[10601]  Commonwealth Edison CompanyEmbeddedCommunications</v>
          </cell>
          <cell r="AB22" t="str">
            <v>[10601]  Commonwealth Edison CompanyEmbedded (Communications)Other Operating Expenses</v>
          </cell>
          <cell r="AC22" t="str">
            <v>[10601]  Commonwealth Edison CompanyEmbedded (Communications)Communications- ComEd (00189)</v>
          </cell>
          <cell r="AF22" t="e">
            <v>#N/A</v>
          </cell>
        </row>
        <row r="23">
          <cell r="E23">
            <v>710</v>
          </cell>
          <cell r="H23">
            <v>5290</v>
          </cell>
          <cell r="I23">
            <v>3090</v>
          </cell>
          <cell r="J23">
            <v>3165</v>
          </cell>
          <cell r="M23">
            <v>20835</v>
          </cell>
          <cell r="N23">
            <v>3090</v>
          </cell>
          <cell r="O23">
            <v>33566</v>
          </cell>
          <cell r="R23">
            <v>38434</v>
          </cell>
          <cell r="S23">
            <v>3090</v>
          </cell>
          <cell r="V23" t="str">
            <v>Embedded</v>
          </cell>
          <cell r="W23" t="str">
            <v>Communications</v>
          </cell>
          <cell r="AA23" t="str">
            <v>[10601]  Commonwealth Edison CompanyEmbeddedCommunications</v>
          </cell>
          <cell r="AB23" t="str">
            <v>[10601]  Commonwealth Edison CompanyEmbedded (Communications)Other Operating Expenses</v>
          </cell>
          <cell r="AC23" t="str">
            <v>[10601]  Commonwealth Edison CompanyEmbedded (Communications)Communications- ComEd (00189)</v>
          </cell>
          <cell r="AF23" t="e">
            <v>#N/A</v>
          </cell>
        </row>
        <row r="24">
          <cell r="E24">
            <v>339</v>
          </cell>
          <cell r="H24">
            <v>1161</v>
          </cell>
          <cell r="I24">
            <v>1609</v>
          </cell>
          <cell r="J24">
            <v>1080</v>
          </cell>
          <cell r="M24">
            <v>18420</v>
          </cell>
          <cell r="N24">
            <v>1609</v>
          </cell>
          <cell r="O24">
            <v>16656</v>
          </cell>
          <cell r="R24">
            <v>28844</v>
          </cell>
          <cell r="S24">
            <v>1609</v>
          </cell>
          <cell r="V24" t="str">
            <v>Embedded</v>
          </cell>
          <cell r="W24" t="str">
            <v>Communications</v>
          </cell>
          <cell r="AA24" t="str">
            <v>[10601]  Commonwealth Edison CompanyEmbeddedCommunications</v>
          </cell>
          <cell r="AB24" t="str">
            <v>[10601]  Commonwealth Edison CompanyEmbedded (Communications)Other Operating Expenses</v>
          </cell>
          <cell r="AC24" t="str">
            <v>[10601]  Commonwealth Edison CompanyEmbedded (Communications)Communications- ComEd (00189)</v>
          </cell>
          <cell r="AF24" t="e">
            <v>#N/A</v>
          </cell>
        </row>
        <row r="25">
          <cell r="E25">
            <v>35336</v>
          </cell>
          <cell r="H25">
            <v>-4459</v>
          </cell>
          <cell r="I25">
            <v>-4459</v>
          </cell>
          <cell r="J25">
            <v>120324</v>
          </cell>
          <cell r="M25">
            <v>2551</v>
          </cell>
          <cell r="N25">
            <v>-4459</v>
          </cell>
          <cell r="O25">
            <v>377638</v>
          </cell>
          <cell r="R25">
            <v>2551</v>
          </cell>
          <cell r="S25">
            <v>-4459</v>
          </cell>
          <cell r="V25" t="str">
            <v>Embedded</v>
          </cell>
          <cell r="W25" t="str">
            <v>Communications</v>
          </cell>
          <cell r="AA25" t="str">
            <v>[10601]  Commonwealth Edison CompanyEmbeddedCommunications</v>
          </cell>
          <cell r="AB25" t="str">
            <v>[10601]  Commonwealth Edison CompanyEmbedded (Communications)Pension and Benefits</v>
          </cell>
          <cell r="AC25" t="str">
            <v>[10601]  Commonwealth Edison CompanyEmbedded (Communications)Communications- ComEd (00189)</v>
          </cell>
          <cell r="AF25" t="e">
            <v>#N/A</v>
          </cell>
        </row>
        <row r="26">
          <cell r="E26">
            <v>0</v>
          </cell>
          <cell r="H26">
            <v>0</v>
          </cell>
          <cell r="I26">
            <v>2231</v>
          </cell>
          <cell r="J26">
            <v>0</v>
          </cell>
          <cell r="M26">
            <v>0</v>
          </cell>
          <cell r="N26">
            <v>2231</v>
          </cell>
          <cell r="O26">
            <v>17846</v>
          </cell>
          <cell r="R26">
            <v>-17846</v>
          </cell>
          <cell r="S26">
            <v>2231</v>
          </cell>
          <cell r="V26" t="str">
            <v>Embedded</v>
          </cell>
          <cell r="W26" t="str">
            <v>Communications</v>
          </cell>
          <cell r="AA26" t="str">
            <v>[10601]  Commonwealth Edison CompanyEmbeddedCommunications</v>
          </cell>
          <cell r="AB26" t="str">
            <v>[10601]  Commonwealth Edison CompanyEmbedded (Communications)Transportation</v>
          </cell>
          <cell r="AC26" t="str">
            <v>[10601]  Commonwealth Edison CompanyEmbedded (Communications)Communications- ComEd (00189)</v>
          </cell>
          <cell r="AF26" t="e">
            <v>#N/A</v>
          </cell>
        </row>
        <row r="27">
          <cell r="E27">
            <v>446540</v>
          </cell>
          <cell r="H27">
            <v>8522</v>
          </cell>
          <cell r="I27">
            <v>-5909</v>
          </cell>
          <cell r="J27">
            <v>1527224</v>
          </cell>
          <cell r="M27">
            <v>285874</v>
          </cell>
          <cell r="N27">
            <v>-5909</v>
          </cell>
          <cell r="O27">
            <v>5009263</v>
          </cell>
          <cell r="R27">
            <v>573776</v>
          </cell>
          <cell r="S27">
            <v>183295</v>
          </cell>
          <cell r="V27" t="str">
            <v>Embedded</v>
          </cell>
          <cell r="W27" t="str">
            <v>Finance</v>
          </cell>
          <cell r="AA27" t="str">
            <v>[10601]  Commonwealth Edison CompanyEmbeddedFinance</v>
          </cell>
          <cell r="AB27" t="str">
            <v>[10601]  Commonwealth Edison CompanyEmbedded (Finance)EDSS</v>
          </cell>
          <cell r="AC27" t="str">
            <v>[10601]  Commonwealth Edison CompanyEmbedded (Finance)EDSS Business Ops CED (00197)</v>
          </cell>
          <cell r="AF27" t="str">
            <v>EEDFinanceEDSS</v>
          </cell>
        </row>
        <row r="28">
          <cell r="E28">
            <v>70722</v>
          </cell>
          <cell r="H28">
            <v>11812</v>
          </cell>
          <cell r="I28">
            <v>10308</v>
          </cell>
          <cell r="J28">
            <v>343703</v>
          </cell>
          <cell r="M28">
            <v>-27324</v>
          </cell>
          <cell r="N28">
            <v>10308</v>
          </cell>
          <cell r="O28">
            <v>961506</v>
          </cell>
          <cell r="R28">
            <v>15143</v>
          </cell>
          <cell r="S28">
            <v>29895</v>
          </cell>
          <cell r="V28" t="str">
            <v>Embedded</v>
          </cell>
          <cell r="W28" t="str">
            <v>IT</v>
          </cell>
          <cell r="AA28" t="str">
            <v>[10601]  Commonwealth Edison CompanyEmbeddedIT</v>
          </cell>
          <cell r="AB28" t="str">
            <v>[10601]  Commonwealth Edison CompanyEmbedded (IT)Salaries and Wages</v>
          </cell>
          <cell r="AC28" t="str">
            <v>[10601]  Commonwealth Edison CompanyEmbedded (IT)IT Cust Serv Regulatory -CED (00311)</v>
          </cell>
          <cell r="AF28" t="e">
            <v>#N/A</v>
          </cell>
        </row>
        <row r="29">
          <cell r="E29">
            <v>-373</v>
          </cell>
          <cell r="H29">
            <v>373</v>
          </cell>
          <cell r="I29">
            <v>373</v>
          </cell>
          <cell r="J29">
            <v>-373</v>
          </cell>
          <cell r="M29">
            <v>1573</v>
          </cell>
          <cell r="N29">
            <v>373</v>
          </cell>
          <cell r="O29">
            <v>8027</v>
          </cell>
          <cell r="R29">
            <v>1573</v>
          </cell>
          <cell r="S29">
            <v>373</v>
          </cell>
          <cell r="V29" t="str">
            <v>Embedded</v>
          </cell>
          <cell r="W29" t="str">
            <v>IT</v>
          </cell>
          <cell r="AA29" t="str">
            <v>[10601]  Commonwealth Edison CompanyEmbeddedIT</v>
          </cell>
          <cell r="AB29" t="str">
            <v>[10601]  Commonwealth Edison CompanyEmbedded (IT)Travel, Entertainment &amp; Reimb</v>
          </cell>
          <cell r="AC29" t="str">
            <v>[10601]  Commonwealth Edison CompanyEmbedded (IT)IT Cust Serv Regulatory -CED (00311)</v>
          </cell>
          <cell r="AF29" t="e">
            <v>#N/A</v>
          </cell>
        </row>
        <row r="30">
          <cell r="E30">
            <v>156906</v>
          </cell>
          <cell r="H30">
            <v>4208</v>
          </cell>
          <cell r="I30">
            <v>23304</v>
          </cell>
          <cell r="J30">
            <v>621777</v>
          </cell>
          <cell r="M30">
            <v>935</v>
          </cell>
          <cell r="N30">
            <v>23304</v>
          </cell>
          <cell r="O30">
            <v>1968665</v>
          </cell>
          <cell r="R30">
            <v>-109041</v>
          </cell>
          <cell r="S30">
            <v>-19768</v>
          </cell>
          <cell r="V30" t="str">
            <v>Embedded</v>
          </cell>
          <cell r="W30" t="str">
            <v>IT</v>
          </cell>
          <cell r="AA30" t="str">
            <v>[10601]  Commonwealth Edison CompanyEmbeddedIT</v>
          </cell>
          <cell r="AB30" t="str">
            <v>[10601]  Commonwealth Edison CompanyEmbedded (IT)Contracting</v>
          </cell>
          <cell r="AC30" t="str">
            <v>[10601]  Commonwealth Edison CompanyEmbedded (IT)IT Cust Serv Regulatory -CED (00311)</v>
          </cell>
          <cell r="AF30" t="e">
            <v>#N/A</v>
          </cell>
        </row>
        <row r="31">
          <cell r="E31">
            <v>33267</v>
          </cell>
          <cell r="H31">
            <v>-30031</v>
          </cell>
          <cell r="I31">
            <v>-28593</v>
          </cell>
          <cell r="J31">
            <v>44150</v>
          </cell>
          <cell r="M31">
            <v>-31743</v>
          </cell>
          <cell r="N31">
            <v>-28593</v>
          </cell>
          <cell r="O31">
            <v>79793</v>
          </cell>
          <cell r="R31">
            <v>-41493</v>
          </cell>
          <cell r="S31">
            <v>-27463</v>
          </cell>
          <cell r="V31" t="str">
            <v>Embedded</v>
          </cell>
          <cell r="W31" t="str">
            <v>IT</v>
          </cell>
          <cell r="AA31" t="str">
            <v>[10601]  Commonwealth Edison CompanyEmbeddedIT</v>
          </cell>
          <cell r="AB31" t="str">
            <v>[10601]  Commonwealth Edison CompanyEmbedded (IT)Business Services</v>
          </cell>
          <cell r="AC31" t="str">
            <v>[10601]  Commonwealth Edison CompanyEmbedded (IT)IT Cust Serv Regulatory -CED (00311)</v>
          </cell>
          <cell r="AF31" t="e">
            <v>#N/A</v>
          </cell>
        </row>
        <row r="32">
          <cell r="E32">
            <v>2160</v>
          </cell>
          <cell r="H32">
            <v>-2160</v>
          </cell>
          <cell r="I32">
            <v>-2160</v>
          </cell>
          <cell r="J32">
            <v>8906</v>
          </cell>
          <cell r="M32">
            <v>-8906</v>
          </cell>
          <cell r="N32">
            <v>-2160</v>
          </cell>
          <cell r="O32">
            <v>8906</v>
          </cell>
          <cell r="R32">
            <v>-8906</v>
          </cell>
          <cell r="S32">
            <v>-2160</v>
          </cell>
          <cell r="V32" t="str">
            <v>Embedded</v>
          </cell>
          <cell r="W32" t="str">
            <v>IT</v>
          </cell>
          <cell r="AA32" t="str">
            <v>[10601]  Commonwealth Edison CompanyEmbeddedIT</v>
          </cell>
          <cell r="AB32" t="str">
            <v>[10601]  Commonwealth Edison CompanyEmbedded (IT)Travel, Entertainment &amp; Reimb</v>
          </cell>
          <cell r="AC32" t="str">
            <v>[10601]  Commonwealth Edison CompanyEmbedded (IT)IT Cust Serv Regulatory -CED (00311)</v>
          </cell>
          <cell r="AF32" t="e">
            <v>#N/A</v>
          </cell>
        </row>
        <row r="33">
          <cell r="E33">
            <v>74454</v>
          </cell>
          <cell r="H33">
            <v>49141</v>
          </cell>
          <cell r="I33">
            <v>96829</v>
          </cell>
          <cell r="J33">
            <v>289069</v>
          </cell>
          <cell r="M33">
            <v>-157924</v>
          </cell>
          <cell r="N33">
            <v>96829</v>
          </cell>
          <cell r="O33">
            <v>1493051</v>
          </cell>
          <cell r="R33">
            <v>99041</v>
          </cell>
          <cell r="S33">
            <v>471520</v>
          </cell>
          <cell r="V33" t="str">
            <v>Embedded</v>
          </cell>
          <cell r="W33" t="str">
            <v>IT</v>
          </cell>
          <cell r="AA33" t="str">
            <v>[10601]  Commonwealth Edison CompanyEmbeddedIT</v>
          </cell>
          <cell r="AB33" t="str">
            <v>[10601]  Commonwealth Edison CompanyEmbedded (IT)Other Operating Expenses</v>
          </cell>
          <cell r="AC33" t="str">
            <v>[10601]  Commonwealth Edison CompanyEmbedded (IT)IT Cust Serv Regulatory -CED (00311)</v>
          </cell>
          <cell r="AF33" t="e">
            <v>#N/A</v>
          </cell>
        </row>
        <row r="34">
          <cell r="E34">
            <v>0</v>
          </cell>
          <cell r="H34">
            <v>9600</v>
          </cell>
          <cell r="I34">
            <v>9600</v>
          </cell>
          <cell r="J34">
            <v>0</v>
          </cell>
          <cell r="M34">
            <v>38400</v>
          </cell>
          <cell r="N34">
            <v>9600</v>
          </cell>
          <cell r="O34">
            <v>72800</v>
          </cell>
          <cell r="R34">
            <v>38400</v>
          </cell>
          <cell r="S34">
            <v>9600</v>
          </cell>
          <cell r="V34" t="str">
            <v>Embedded</v>
          </cell>
          <cell r="W34" t="str">
            <v>IT</v>
          </cell>
          <cell r="AA34" t="str">
            <v>[10601]  Commonwealth Edison CompanyEmbeddedIT</v>
          </cell>
          <cell r="AB34" t="str">
            <v>[10601]  Commonwealth Edison CompanyEmbedded (IT)Other Operating Expenses</v>
          </cell>
          <cell r="AC34" t="str">
            <v>[10601]  Commonwealth Edison CompanyEmbedded (IT)IT Cust Serv Regulatory -CED (00311)</v>
          </cell>
          <cell r="AF34" t="e">
            <v>#N/A</v>
          </cell>
        </row>
        <row r="35">
          <cell r="E35">
            <v>53041</v>
          </cell>
          <cell r="H35">
            <v>13309</v>
          </cell>
          <cell r="I35">
            <v>-53041</v>
          </cell>
          <cell r="J35">
            <v>257777</v>
          </cell>
          <cell r="M35">
            <v>-3433</v>
          </cell>
          <cell r="N35">
            <v>-53041</v>
          </cell>
          <cell r="O35">
            <v>721130</v>
          </cell>
          <cell r="R35">
            <v>64019</v>
          </cell>
          <cell r="S35">
            <v>-516393</v>
          </cell>
          <cell r="V35" t="str">
            <v>Embedded</v>
          </cell>
          <cell r="W35" t="str">
            <v>IT</v>
          </cell>
          <cell r="AA35" t="str">
            <v>[10601]  Commonwealth Edison CompanyEmbeddedIT</v>
          </cell>
          <cell r="AB35" t="str">
            <v>[10601]  Commonwealth Edison CompanyEmbedded (IT)Pension and Benefits</v>
          </cell>
          <cell r="AC35" t="str">
            <v>[10601]  Commonwealth Edison CompanyEmbedded (IT)IT Cust Serv Regulatory -CED (00311)</v>
          </cell>
          <cell r="AF35" t="e">
            <v>#N/A</v>
          </cell>
        </row>
        <row r="36">
          <cell r="E36">
            <v>0</v>
          </cell>
          <cell r="H36">
            <v>0</v>
          </cell>
          <cell r="I36">
            <v>0</v>
          </cell>
          <cell r="J36">
            <v>0</v>
          </cell>
          <cell r="M36">
            <v>0</v>
          </cell>
          <cell r="N36">
            <v>0</v>
          </cell>
          <cell r="R36">
            <v>0</v>
          </cell>
          <cell r="V36" t="str">
            <v>Embedded</v>
          </cell>
          <cell r="W36" t="str">
            <v>IT</v>
          </cell>
          <cell r="AA36" t="str">
            <v>[10601]  Commonwealth Edison CompanyEmbeddedIT</v>
          </cell>
          <cell r="AB36" t="str">
            <v>[10601]  Commonwealth Edison CompanyEmbedded (IT)Pension and Benefits</v>
          </cell>
          <cell r="AC36" t="str">
            <v>[10601]  Commonwealth Edison CompanyEmbedded (IT)IT Cust Serv Regulatory -CED (00311)</v>
          </cell>
          <cell r="AF36" t="e">
            <v>#N/A</v>
          </cell>
        </row>
        <row r="37">
          <cell r="E37">
            <v>30952</v>
          </cell>
          <cell r="H37">
            <v>7516</v>
          </cell>
          <cell r="I37">
            <v>59</v>
          </cell>
          <cell r="J37">
            <v>137465</v>
          </cell>
          <cell r="M37">
            <v>9996</v>
          </cell>
          <cell r="N37">
            <v>59</v>
          </cell>
          <cell r="O37">
            <v>393365</v>
          </cell>
          <cell r="R37">
            <v>61839</v>
          </cell>
          <cell r="S37">
            <v>53947</v>
          </cell>
          <cell r="V37" t="str">
            <v>Embedded</v>
          </cell>
          <cell r="W37" t="str">
            <v>IT</v>
          </cell>
          <cell r="AA37" t="str">
            <v>[10601]  Commonwealth Edison CompanyEmbeddedIT</v>
          </cell>
          <cell r="AB37" t="str">
            <v>[10601]  Commonwealth Edison CompanyEmbedded (IT)Salaries and Wages</v>
          </cell>
          <cell r="AC37" t="str">
            <v>[10601]  Commonwealth Edison CompanyEmbedded (IT)IT Ops Asset Mgmt Supp - CED (00312)</v>
          </cell>
          <cell r="AF37" t="e">
            <v>#N/A</v>
          </cell>
        </row>
        <row r="38">
          <cell r="E38">
            <v>0</v>
          </cell>
          <cell r="H38">
            <v>1200</v>
          </cell>
          <cell r="I38">
            <v>1200</v>
          </cell>
          <cell r="J38">
            <v>1302</v>
          </cell>
          <cell r="M38">
            <v>1098</v>
          </cell>
          <cell r="N38">
            <v>1200</v>
          </cell>
          <cell r="O38">
            <v>8502</v>
          </cell>
          <cell r="R38">
            <v>1098</v>
          </cell>
          <cell r="S38">
            <v>1200</v>
          </cell>
          <cell r="V38" t="str">
            <v>Embedded</v>
          </cell>
          <cell r="W38" t="str">
            <v>IT</v>
          </cell>
          <cell r="AA38" t="str">
            <v>[10601]  Commonwealth Edison CompanyEmbeddedIT</v>
          </cell>
          <cell r="AB38" t="str">
            <v>[10601]  Commonwealth Edison CompanyEmbedded (IT)Travel, Entertainment &amp; Reimb</v>
          </cell>
          <cell r="AC38" t="str">
            <v>[10601]  Commonwealth Edison CompanyEmbedded (IT)IT Ops Asset Mgmt Supp - CED (00312)</v>
          </cell>
          <cell r="AF38" t="e">
            <v>#N/A</v>
          </cell>
        </row>
        <row r="39">
          <cell r="E39">
            <v>43391</v>
          </cell>
          <cell r="H39">
            <v>15341</v>
          </cell>
          <cell r="I39">
            <v>15353</v>
          </cell>
          <cell r="J39">
            <v>151227</v>
          </cell>
          <cell r="M39">
            <v>85389</v>
          </cell>
          <cell r="N39">
            <v>15353</v>
          </cell>
          <cell r="O39">
            <v>770111</v>
          </cell>
          <cell r="R39">
            <v>-68055</v>
          </cell>
          <cell r="S39">
            <v>-83483</v>
          </cell>
          <cell r="V39" t="str">
            <v>Embedded</v>
          </cell>
          <cell r="W39" t="str">
            <v>IT</v>
          </cell>
          <cell r="AA39" t="str">
            <v>[10601]  Commonwealth Edison CompanyEmbeddedIT</v>
          </cell>
          <cell r="AB39" t="str">
            <v>[10601]  Commonwealth Edison CompanyEmbedded (IT)Contracting</v>
          </cell>
          <cell r="AC39" t="str">
            <v>[10601]  Commonwealth Edison CompanyEmbedded (IT)IT Ops Asset Mgmt Supp - CED (00312)</v>
          </cell>
          <cell r="AF39" t="e">
            <v>#N/A</v>
          </cell>
        </row>
        <row r="40">
          <cell r="E40">
            <v>1880</v>
          </cell>
          <cell r="H40">
            <v>3953</v>
          </cell>
          <cell r="I40">
            <v>5376</v>
          </cell>
          <cell r="J40">
            <v>8025</v>
          </cell>
          <cell r="M40">
            <v>15057</v>
          </cell>
          <cell r="N40">
            <v>5376</v>
          </cell>
          <cell r="O40">
            <v>66333</v>
          </cell>
          <cell r="R40">
            <v>3224</v>
          </cell>
          <cell r="S40">
            <v>8485</v>
          </cell>
          <cell r="V40" t="str">
            <v>Embedded</v>
          </cell>
          <cell r="W40" t="str">
            <v>IT</v>
          </cell>
          <cell r="AA40" t="str">
            <v>[10601]  Commonwealth Edison CompanyEmbeddedIT</v>
          </cell>
          <cell r="AB40" t="str">
            <v>[10601]  Commonwealth Edison CompanyEmbedded (IT)Business Services</v>
          </cell>
          <cell r="AC40" t="str">
            <v>[10601]  Commonwealth Edison CompanyEmbedded (IT)IT Ops Asset Mgmt Supp - CED (00312)</v>
          </cell>
          <cell r="AF40" t="e">
            <v>#N/A</v>
          </cell>
        </row>
        <row r="41">
          <cell r="E41">
            <v>0</v>
          </cell>
          <cell r="H41">
            <v>0</v>
          </cell>
          <cell r="I41">
            <v>0</v>
          </cell>
          <cell r="J41">
            <v>259</v>
          </cell>
          <cell r="M41">
            <v>-259</v>
          </cell>
          <cell r="N41">
            <v>0</v>
          </cell>
          <cell r="O41">
            <v>259</v>
          </cell>
          <cell r="R41">
            <v>-259</v>
          </cell>
          <cell r="S41">
            <v>0</v>
          </cell>
          <cell r="V41" t="str">
            <v>Embedded</v>
          </cell>
          <cell r="W41" t="str">
            <v>IT</v>
          </cell>
          <cell r="AA41" t="str">
            <v>[10601]  Commonwealth Edison CompanyEmbeddedIT</v>
          </cell>
          <cell r="AB41" t="str">
            <v>[10601]  Commonwealth Edison CompanyEmbedded (IT)Travel, Entertainment &amp; Reimb</v>
          </cell>
          <cell r="AC41" t="str">
            <v>[10601]  Commonwealth Edison CompanyEmbedded (IT)IT Ops Asset Mgmt Supp - CED (00312)</v>
          </cell>
          <cell r="AF41" t="e">
            <v>#N/A</v>
          </cell>
        </row>
        <row r="42">
          <cell r="E42">
            <v>0</v>
          </cell>
          <cell r="H42">
            <v>0</v>
          </cell>
          <cell r="I42">
            <v>0</v>
          </cell>
          <cell r="J42">
            <v>383</v>
          </cell>
          <cell r="M42">
            <v>-383</v>
          </cell>
          <cell r="N42">
            <v>0</v>
          </cell>
          <cell r="O42">
            <v>383</v>
          </cell>
          <cell r="R42">
            <v>-383</v>
          </cell>
          <cell r="S42">
            <v>0</v>
          </cell>
          <cell r="V42" t="str">
            <v>Embedded</v>
          </cell>
          <cell r="W42" t="str">
            <v>IT</v>
          </cell>
          <cell r="AA42" t="str">
            <v>[10601]  Commonwealth Edison CompanyEmbeddedIT</v>
          </cell>
          <cell r="AB42" t="str">
            <v>[10601]  Commonwealth Edison CompanyEmbedded (IT)Other Operating Expenses</v>
          </cell>
          <cell r="AC42" t="str">
            <v>[10601]  Commonwealth Edison CompanyEmbedded (IT)IT Ops Asset Mgmt Supp - CED (00312)</v>
          </cell>
          <cell r="AF42" t="e">
            <v>#N/A</v>
          </cell>
        </row>
        <row r="43">
          <cell r="E43">
            <v>83027</v>
          </cell>
          <cell r="H43">
            <v>-25999</v>
          </cell>
          <cell r="I43">
            <v>-52489</v>
          </cell>
          <cell r="J43">
            <v>354198</v>
          </cell>
          <cell r="M43">
            <v>-124837</v>
          </cell>
          <cell r="N43">
            <v>-52489</v>
          </cell>
          <cell r="O43">
            <v>811089</v>
          </cell>
          <cell r="R43">
            <v>2853</v>
          </cell>
          <cell r="S43">
            <v>353345</v>
          </cell>
          <cell r="V43" t="str">
            <v>Embedded</v>
          </cell>
          <cell r="W43" t="str">
            <v>IT</v>
          </cell>
          <cell r="AA43" t="str">
            <v>[10601]  Commonwealth Edison CompanyEmbeddedIT</v>
          </cell>
          <cell r="AB43" t="str">
            <v>[10601]  Commonwealth Edison CompanyEmbedded (IT)Other Operating Expenses</v>
          </cell>
          <cell r="AC43" t="str">
            <v>[10601]  Commonwealth Edison CompanyEmbedded (IT)IT Ops Asset Mgmt Supp - CED (00312)</v>
          </cell>
          <cell r="AF43" t="e">
            <v>#N/A</v>
          </cell>
        </row>
        <row r="44">
          <cell r="E44">
            <v>230</v>
          </cell>
          <cell r="H44">
            <v>4370</v>
          </cell>
          <cell r="I44">
            <v>4370</v>
          </cell>
          <cell r="J44">
            <v>2180</v>
          </cell>
          <cell r="M44">
            <v>10220</v>
          </cell>
          <cell r="N44">
            <v>4370</v>
          </cell>
          <cell r="O44">
            <v>41880</v>
          </cell>
          <cell r="R44">
            <v>3820</v>
          </cell>
          <cell r="S44">
            <v>-2030</v>
          </cell>
          <cell r="V44" t="str">
            <v>Embedded</v>
          </cell>
          <cell r="W44" t="str">
            <v>IT</v>
          </cell>
          <cell r="AA44" t="str">
            <v>[10601]  Commonwealth Edison CompanyEmbeddedIT</v>
          </cell>
          <cell r="AB44" t="str">
            <v>[10601]  Commonwealth Edison CompanyEmbedded (IT)Other Operating Expenses</v>
          </cell>
          <cell r="AC44" t="str">
            <v>[10601]  Commonwealth Edison CompanyEmbedded (IT)IT Ops Asset Mgmt Supp - CED (00312)</v>
          </cell>
          <cell r="AF44" t="e">
            <v>#N/A</v>
          </cell>
        </row>
        <row r="45">
          <cell r="E45">
            <v>23214</v>
          </cell>
          <cell r="H45">
            <v>7711</v>
          </cell>
          <cell r="I45">
            <v>-23214</v>
          </cell>
          <cell r="J45">
            <v>103098</v>
          </cell>
          <cell r="M45">
            <v>15448</v>
          </cell>
          <cell r="N45">
            <v>-23214</v>
          </cell>
          <cell r="O45">
            <v>295023</v>
          </cell>
          <cell r="R45">
            <v>70924</v>
          </cell>
          <cell r="S45">
            <v>-215139</v>
          </cell>
          <cell r="V45" t="str">
            <v>Embedded</v>
          </cell>
          <cell r="W45" t="str">
            <v>IT</v>
          </cell>
          <cell r="AA45" t="str">
            <v>[10601]  Commonwealth Edison CompanyEmbeddedIT</v>
          </cell>
          <cell r="AB45" t="str">
            <v>[10601]  Commonwealth Edison CompanyEmbedded (IT)Pension and Benefits</v>
          </cell>
          <cell r="AC45" t="str">
            <v>[10601]  Commonwealth Edison CompanyEmbedded (IT)IT Ops Asset Mgmt Supp - CED (00312)</v>
          </cell>
          <cell r="AF45" t="e">
            <v>#N/A</v>
          </cell>
        </row>
        <row r="46">
          <cell r="E46">
            <v>65145</v>
          </cell>
          <cell r="H46">
            <v>15385</v>
          </cell>
          <cell r="I46">
            <v>14126</v>
          </cell>
          <cell r="J46">
            <v>298663</v>
          </cell>
          <cell r="M46">
            <v>-30562</v>
          </cell>
          <cell r="N46">
            <v>14126</v>
          </cell>
          <cell r="O46">
            <v>993895</v>
          </cell>
          <cell r="R46">
            <v>-81552</v>
          </cell>
          <cell r="S46">
            <v>-46939</v>
          </cell>
          <cell r="V46" t="str">
            <v>Embedded</v>
          </cell>
          <cell r="W46" t="str">
            <v>IT</v>
          </cell>
          <cell r="AA46" t="str">
            <v>[10601]  Commonwealth Edison CompanyEmbeddedIT</v>
          </cell>
          <cell r="AB46" t="str">
            <v>[10601]  Commonwealth Edison CompanyEmbedded (IT)Salaries and Wages</v>
          </cell>
          <cell r="AC46" t="str">
            <v>[10601]  Commonwealth Edison CompanyEmbedded (IT)IT Real Time - CED (00313)</v>
          </cell>
          <cell r="AF46" t="e">
            <v>#N/A</v>
          </cell>
        </row>
        <row r="47">
          <cell r="E47">
            <v>217</v>
          </cell>
          <cell r="H47">
            <v>1616</v>
          </cell>
          <cell r="I47">
            <v>1733</v>
          </cell>
          <cell r="J47">
            <v>420</v>
          </cell>
          <cell r="M47">
            <v>9666</v>
          </cell>
          <cell r="N47">
            <v>1733</v>
          </cell>
          <cell r="O47">
            <v>16020</v>
          </cell>
          <cell r="R47">
            <v>17980</v>
          </cell>
          <cell r="S47">
            <v>1733</v>
          </cell>
          <cell r="V47" t="str">
            <v>Embedded</v>
          </cell>
          <cell r="W47" t="str">
            <v>IT</v>
          </cell>
          <cell r="AA47" t="str">
            <v>[10601]  Commonwealth Edison CompanyEmbeddedIT</v>
          </cell>
          <cell r="AB47" t="str">
            <v>[10601]  Commonwealth Edison CompanyEmbedded (IT)Travel, Entertainment &amp; Reimb</v>
          </cell>
          <cell r="AC47" t="str">
            <v>[10601]  Commonwealth Edison CompanyEmbedded (IT)IT Real Time - CED (00313)</v>
          </cell>
          <cell r="AF47" t="e">
            <v>#N/A</v>
          </cell>
        </row>
        <row r="48">
          <cell r="E48">
            <v>12587</v>
          </cell>
          <cell r="H48">
            <v>533</v>
          </cell>
          <cell r="I48">
            <v>533</v>
          </cell>
          <cell r="J48">
            <v>57979</v>
          </cell>
          <cell r="M48">
            <v>-2219</v>
          </cell>
          <cell r="N48">
            <v>533</v>
          </cell>
          <cell r="O48">
            <v>87499</v>
          </cell>
          <cell r="R48">
            <v>-2219</v>
          </cell>
          <cell r="S48">
            <v>533</v>
          </cell>
          <cell r="V48" t="str">
            <v>Embedded</v>
          </cell>
          <cell r="W48" t="str">
            <v>IT</v>
          </cell>
          <cell r="AA48" t="str">
            <v>[10601]  Commonwealth Edison CompanyEmbeddedIT</v>
          </cell>
          <cell r="AB48" t="str">
            <v>[10601]  Commonwealth Edison CompanyEmbedded (IT)Contracting</v>
          </cell>
          <cell r="AC48" t="str">
            <v>[10601]  Commonwealth Edison CompanyEmbedded (IT)IT Real Time - CED (00313)</v>
          </cell>
          <cell r="AF48" t="e">
            <v>#N/A</v>
          </cell>
        </row>
        <row r="49">
          <cell r="E49">
            <v>8791</v>
          </cell>
          <cell r="H49">
            <v>-4660</v>
          </cell>
          <cell r="I49">
            <v>-4353</v>
          </cell>
          <cell r="J49">
            <v>22263</v>
          </cell>
          <cell r="M49">
            <v>-7826</v>
          </cell>
          <cell r="N49">
            <v>-4353</v>
          </cell>
          <cell r="O49">
            <v>57872</v>
          </cell>
          <cell r="R49">
            <v>-10388</v>
          </cell>
          <cell r="S49">
            <v>-4453</v>
          </cell>
          <cell r="V49" t="str">
            <v>Embedded</v>
          </cell>
          <cell r="W49" t="str">
            <v>IT</v>
          </cell>
          <cell r="AA49" t="str">
            <v>[10601]  Commonwealth Edison CompanyEmbeddedIT</v>
          </cell>
          <cell r="AB49" t="str">
            <v>[10601]  Commonwealth Edison CompanyEmbedded (IT)Business Services</v>
          </cell>
          <cell r="AC49" t="str">
            <v>[10601]  Commonwealth Edison CompanyEmbedded (IT)IT Real Time - CED (00313)</v>
          </cell>
          <cell r="AF49" t="e">
            <v>#N/A</v>
          </cell>
        </row>
        <row r="50">
          <cell r="E50">
            <v>0</v>
          </cell>
          <cell r="H50">
            <v>0</v>
          </cell>
          <cell r="I50">
            <v>0</v>
          </cell>
          <cell r="J50">
            <v>0</v>
          </cell>
          <cell r="M50">
            <v>0</v>
          </cell>
          <cell r="N50">
            <v>0</v>
          </cell>
          <cell r="O50">
            <v>0</v>
          </cell>
          <cell r="R50">
            <v>0</v>
          </cell>
          <cell r="S50">
            <v>0</v>
          </cell>
          <cell r="V50" t="str">
            <v>Embedded</v>
          </cell>
          <cell r="W50" t="str">
            <v>IT</v>
          </cell>
          <cell r="AA50" t="str">
            <v>[10601]  Commonwealth Edison CompanyEmbeddedIT</v>
          </cell>
          <cell r="AB50" t="str">
            <v>[10601]  Commonwealth Edison CompanyEmbedded (IT)Materials and Supplies</v>
          </cell>
          <cell r="AC50" t="str">
            <v>[10601]  Commonwealth Edison CompanyEmbedded (IT)IT Real Time - CED (00313)</v>
          </cell>
          <cell r="AF50" t="e">
            <v>#N/A</v>
          </cell>
        </row>
        <row r="51">
          <cell r="E51">
            <v>0</v>
          </cell>
          <cell r="H51">
            <v>0</v>
          </cell>
          <cell r="I51">
            <v>0</v>
          </cell>
          <cell r="J51">
            <v>148</v>
          </cell>
          <cell r="M51">
            <v>-148</v>
          </cell>
          <cell r="N51">
            <v>0</v>
          </cell>
          <cell r="O51">
            <v>148</v>
          </cell>
          <cell r="R51">
            <v>-148</v>
          </cell>
          <cell r="S51">
            <v>0</v>
          </cell>
          <cell r="V51" t="str">
            <v>Embedded</v>
          </cell>
          <cell r="W51" t="str">
            <v>IT</v>
          </cell>
          <cell r="AA51" t="str">
            <v>[10601]  Commonwealth Edison CompanyEmbeddedIT</v>
          </cell>
          <cell r="AB51" t="str">
            <v>[10601]  Commonwealth Edison CompanyEmbedded (IT)Travel, Entertainment &amp; Reimb</v>
          </cell>
          <cell r="AC51" t="str">
            <v>[10601]  Commonwealth Edison CompanyEmbedded (IT)IT Real Time - CED (00313)</v>
          </cell>
          <cell r="AF51" t="e">
            <v>#N/A</v>
          </cell>
        </row>
        <row r="52">
          <cell r="E52">
            <v>11</v>
          </cell>
          <cell r="H52">
            <v>-11</v>
          </cell>
          <cell r="I52">
            <v>-11</v>
          </cell>
          <cell r="J52">
            <v>116</v>
          </cell>
          <cell r="M52">
            <v>-116</v>
          </cell>
          <cell r="N52">
            <v>-11</v>
          </cell>
          <cell r="O52">
            <v>116</v>
          </cell>
          <cell r="R52">
            <v>-116</v>
          </cell>
          <cell r="S52">
            <v>-11</v>
          </cell>
          <cell r="V52" t="str">
            <v>Embedded</v>
          </cell>
          <cell r="W52" t="str">
            <v>IT</v>
          </cell>
          <cell r="AA52" t="str">
            <v>[10601]  Commonwealth Edison CompanyEmbeddedIT</v>
          </cell>
          <cell r="AB52" t="str">
            <v>[10601]  Commonwealth Edison CompanyEmbedded (IT)Other Operating Expenses</v>
          </cell>
          <cell r="AC52" t="str">
            <v>[10601]  Commonwealth Edison CompanyEmbedded (IT)IT Real Time - CED (00313)</v>
          </cell>
          <cell r="AF52" t="e">
            <v>#N/A</v>
          </cell>
        </row>
        <row r="53">
          <cell r="E53">
            <v>0</v>
          </cell>
          <cell r="H53">
            <v>0</v>
          </cell>
          <cell r="I53">
            <v>0</v>
          </cell>
          <cell r="J53">
            <v>1755</v>
          </cell>
          <cell r="M53">
            <v>-1755</v>
          </cell>
          <cell r="N53">
            <v>0</v>
          </cell>
          <cell r="O53">
            <v>1755</v>
          </cell>
          <cell r="R53">
            <v>-1755</v>
          </cell>
          <cell r="S53">
            <v>0</v>
          </cell>
          <cell r="V53" t="str">
            <v>Embedded</v>
          </cell>
          <cell r="W53" t="str">
            <v>IT</v>
          </cell>
          <cell r="AA53" t="str">
            <v>[10601]  Commonwealth Edison CompanyEmbeddedIT</v>
          </cell>
          <cell r="AB53" t="str">
            <v>[10601]  Commonwealth Edison CompanyEmbedded (IT)Travel, Entertainment &amp; Reimb</v>
          </cell>
          <cell r="AC53" t="str">
            <v>[10601]  Commonwealth Edison CompanyEmbedded (IT)IT Real Time - CED (00313)</v>
          </cell>
          <cell r="AF53" t="e">
            <v>#N/A</v>
          </cell>
        </row>
        <row r="54">
          <cell r="E54">
            <v>-48307</v>
          </cell>
          <cell r="H54">
            <v>83482</v>
          </cell>
          <cell r="I54">
            <v>63763</v>
          </cell>
          <cell r="J54">
            <v>48497</v>
          </cell>
          <cell r="M54">
            <v>113924</v>
          </cell>
          <cell r="N54">
            <v>63763</v>
          </cell>
          <cell r="O54">
            <v>576751</v>
          </cell>
          <cell r="R54">
            <v>362063</v>
          </cell>
          <cell r="S54">
            <v>30944</v>
          </cell>
          <cell r="V54" t="str">
            <v>Embedded</v>
          </cell>
          <cell r="W54" t="str">
            <v>IT</v>
          </cell>
          <cell r="AA54" t="str">
            <v>[10601]  Commonwealth Edison CompanyEmbeddedIT</v>
          </cell>
          <cell r="AB54" t="str">
            <v>[10601]  Commonwealth Edison CompanyEmbedded (IT)Other Operating Expenses</v>
          </cell>
          <cell r="AC54" t="str">
            <v>[10601]  Commonwealth Edison CompanyEmbedded (IT)IT Real Time - CED (00313)</v>
          </cell>
          <cell r="AF54" t="e">
            <v>#N/A</v>
          </cell>
        </row>
        <row r="55">
          <cell r="E55">
            <v>6972</v>
          </cell>
          <cell r="H55">
            <v>-4826</v>
          </cell>
          <cell r="I55">
            <v>-4826</v>
          </cell>
          <cell r="J55">
            <v>21245</v>
          </cell>
          <cell r="M55">
            <v>-8724</v>
          </cell>
          <cell r="N55">
            <v>-4826</v>
          </cell>
          <cell r="O55">
            <v>50974</v>
          </cell>
          <cell r="R55">
            <v>-8474</v>
          </cell>
          <cell r="S55">
            <v>593169</v>
          </cell>
          <cell r="V55" t="str">
            <v>Embedded</v>
          </cell>
          <cell r="W55" t="str">
            <v>IT</v>
          </cell>
          <cell r="AA55" t="str">
            <v>[10601]  Commonwealth Edison CompanyEmbeddedIT</v>
          </cell>
          <cell r="AB55" t="str">
            <v>[10601]  Commonwealth Edison CompanyEmbedded (IT)Other Operating Expenses</v>
          </cell>
          <cell r="AC55" t="str">
            <v>[10601]  Commonwealth Edison CompanyEmbedded (IT)IT Real Time - CED (00313)</v>
          </cell>
          <cell r="AF55" t="e">
            <v>#N/A</v>
          </cell>
        </row>
        <row r="56">
          <cell r="E56">
            <v>48859</v>
          </cell>
          <cell r="H56">
            <v>4842</v>
          </cell>
          <cell r="I56">
            <v>-48859</v>
          </cell>
          <cell r="J56">
            <v>223997</v>
          </cell>
          <cell r="M56">
            <v>-36315</v>
          </cell>
          <cell r="N56">
            <v>-48859</v>
          </cell>
          <cell r="O56">
            <v>686902</v>
          </cell>
          <cell r="R56">
            <v>-69613</v>
          </cell>
          <cell r="S56">
            <v>-511763</v>
          </cell>
          <cell r="V56" t="str">
            <v>Embedded</v>
          </cell>
          <cell r="W56" t="str">
            <v>IT</v>
          </cell>
          <cell r="AA56" t="str">
            <v>[10601]  Commonwealth Edison CompanyEmbeddedIT</v>
          </cell>
          <cell r="AB56" t="str">
            <v>[10601]  Commonwealth Edison CompanyEmbedded (IT)Pension and Benefits</v>
          </cell>
          <cell r="AC56" t="str">
            <v>[10601]  Commonwealth Edison CompanyEmbedded (IT)IT Real Time - CED (00313)</v>
          </cell>
          <cell r="AF56" t="e">
            <v>#N/A</v>
          </cell>
        </row>
        <row r="57">
          <cell r="E57">
            <v>2778152</v>
          </cell>
          <cell r="H57">
            <v>-209559</v>
          </cell>
          <cell r="I57">
            <v>-209559</v>
          </cell>
          <cell r="J57">
            <v>10372921</v>
          </cell>
          <cell r="M57">
            <v>-98547</v>
          </cell>
          <cell r="N57">
            <v>-209559</v>
          </cell>
          <cell r="O57">
            <v>32804705</v>
          </cell>
          <cell r="R57">
            <v>-1981582</v>
          </cell>
          <cell r="S57">
            <v>-1088344</v>
          </cell>
          <cell r="V57" t="str">
            <v>EBSC Transactional</v>
          </cell>
          <cell r="W57" t="str">
            <v>IT</v>
          </cell>
          <cell r="AA57" t="str">
            <v>[10601]  Commonwealth Edison CompanyEBSC TransactionalIT</v>
          </cell>
          <cell r="AB57" t="str">
            <v>[10601]  Commonwealth Edison CompanyEBSC Transactional (IT)Business Services</v>
          </cell>
          <cell r="AC57" t="str">
            <v>[10601]  Commonwealth Edison CompanyEBSC Transactional (IT)EBSC IT Serv - CED (00314)</v>
          </cell>
          <cell r="AF57" t="e">
            <v>#N/A</v>
          </cell>
        </row>
        <row r="58">
          <cell r="E58">
            <v>0</v>
          </cell>
          <cell r="H58">
            <v>0</v>
          </cell>
          <cell r="I58">
            <v>0</v>
          </cell>
          <cell r="J58">
            <v>546</v>
          </cell>
          <cell r="M58">
            <v>-546</v>
          </cell>
          <cell r="N58">
            <v>0</v>
          </cell>
          <cell r="O58">
            <v>546</v>
          </cell>
          <cell r="R58">
            <v>-546</v>
          </cell>
          <cell r="S58">
            <v>0</v>
          </cell>
          <cell r="V58" t="str">
            <v>EBSC Transactional</v>
          </cell>
          <cell r="W58" t="str">
            <v>IT</v>
          </cell>
          <cell r="AA58" t="str">
            <v>[10601]  Commonwealth Edison CompanyEBSC TransactionalIT</v>
          </cell>
          <cell r="AB58" t="str">
            <v>[10601]  Commonwealth Edison CompanyEBSC Transactional (IT)Other Operating Expenses</v>
          </cell>
          <cell r="AC58" t="str">
            <v>[10601]  Commonwealth Edison CompanyEBSC Transactional (IT)EBSC IT Serv - CED (00314)</v>
          </cell>
          <cell r="AF58" t="e">
            <v>#N/A</v>
          </cell>
        </row>
        <row r="59">
          <cell r="E59">
            <v>189</v>
          </cell>
          <cell r="H59">
            <v>-189</v>
          </cell>
          <cell r="I59">
            <v>-189</v>
          </cell>
          <cell r="J59">
            <v>6891</v>
          </cell>
          <cell r="M59">
            <v>-6891</v>
          </cell>
          <cell r="N59">
            <v>-189</v>
          </cell>
          <cell r="O59">
            <v>6891</v>
          </cell>
          <cell r="R59">
            <v>-6891</v>
          </cell>
          <cell r="S59">
            <v>-900674</v>
          </cell>
          <cell r="V59" t="str">
            <v>EBSC Transactional</v>
          </cell>
          <cell r="W59" t="str">
            <v>IT</v>
          </cell>
          <cell r="AA59" t="str">
            <v>[10601]  Commonwealth Edison CompanyEBSC TransactionalIT</v>
          </cell>
          <cell r="AB59" t="str">
            <v>[10601]  Commonwealth Edison CompanyEBSC Transactional (IT)Other Operating Expenses</v>
          </cell>
          <cell r="AC59" t="str">
            <v>[10601]  Commonwealth Edison CompanyEBSC Transactional (IT)EBSC IT Serv - CED (00314)</v>
          </cell>
          <cell r="AF59" t="e">
            <v>#N/A</v>
          </cell>
        </row>
        <row r="60">
          <cell r="E60">
            <v>1063173</v>
          </cell>
          <cell r="H60">
            <v>-467970</v>
          </cell>
          <cell r="I60">
            <v>-372856</v>
          </cell>
          <cell r="J60">
            <v>3304802</v>
          </cell>
          <cell r="M60">
            <v>30848</v>
          </cell>
          <cell r="N60">
            <v>-372856</v>
          </cell>
          <cell r="O60">
            <v>9713037</v>
          </cell>
          <cell r="R60">
            <v>-724804</v>
          </cell>
          <cell r="S60">
            <v>-920376</v>
          </cell>
          <cell r="V60" t="str">
            <v>Corporate Allocated</v>
          </cell>
          <cell r="W60" t="str">
            <v>Communications</v>
          </cell>
          <cell r="AA60" t="str">
            <v>[10601]  Commonwealth Edison CompanyCorporate AllocatedCommunications</v>
          </cell>
          <cell r="AB60" t="str">
            <v>[10601]  Commonwealth Edison CompanyCorporate Allocated (Communications)Business Services</v>
          </cell>
          <cell r="AC60" t="str">
            <v>[10601]  Commonwealth Edison CompanyCorporate Allocated (Communications)EBSC Comm Srvcs - ComEd (00345)</v>
          </cell>
          <cell r="AF60" t="e">
            <v>#N/A</v>
          </cell>
        </row>
        <row r="61">
          <cell r="E61">
            <v>596283</v>
          </cell>
          <cell r="H61">
            <v>158354</v>
          </cell>
          <cell r="I61">
            <v>148940</v>
          </cell>
          <cell r="J61">
            <v>2350651</v>
          </cell>
          <cell r="M61">
            <v>670320</v>
          </cell>
          <cell r="N61">
            <v>148940</v>
          </cell>
          <cell r="O61">
            <v>8692192</v>
          </cell>
          <cell r="R61">
            <v>719417</v>
          </cell>
          <cell r="S61">
            <v>256571</v>
          </cell>
          <cell r="V61" t="str">
            <v>Corporate Allocated</v>
          </cell>
          <cell r="W61" t="str">
            <v>Legal Governance</v>
          </cell>
          <cell r="AA61" t="str">
            <v>[10601]  Commonwealth Edison CompanyCorporate AllocatedLegal Governance</v>
          </cell>
          <cell r="AB61" t="str">
            <v>[10601]  Commonwealth Edison CompanyCorporate Allocated (Legal Governance)Business Services</v>
          </cell>
          <cell r="AC61" t="str">
            <v>[10601]  Commonwealth Edison CompanyCorporate Allocated (Legal Governance)EBSC Leg Gov - ComEd (00354)</v>
          </cell>
          <cell r="AF61" t="e">
            <v>#N/A</v>
          </cell>
        </row>
        <row r="62">
          <cell r="E62">
            <v>4090059</v>
          </cell>
          <cell r="H62">
            <v>-2834040</v>
          </cell>
          <cell r="I62">
            <v>-2446437</v>
          </cell>
          <cell r="J62">
            <v>9188475</v>
          </cell>
          <cell r="M62">
            <v>-3518149</v>
          </cell>
          <cell r="N62">
            <v>-2446437</v>
          </cell>
          <cell r="O62">
            <v>20890533</v>
          </cell>
          <cell r="R62">
            <v>-2663348</v>
          </cell>
          <cell r="S62">
            <v>830371</v>
          </cell>
          <cell r="V62" t="str">
            <v>Corporate Allocated</v>
          </cell>
          <cell r="W62" t="str">
            <v>Executive Services</v>
          </cell>
          <cell r="AA62" t="str">
            <v>[10601]  Commonwealth Edison CompanyCorporate AllocatedExecutive Services</v>
          </cell>
          <cell r="AB62" t="str">
            <v>[10601]  Commonwealth Edison CompanyCorporate Allocated (Executive Services)Business Services</v>
          </cell>
          <cell r="AC62" t="str">
            <v>[10601]  Commonwealth Edison CompanyCorporate Allocated (Executive Services)EBSC Exec Srvcs - ComEd (00365)</v>
          </cell>
          <cell r="AF62" t="e">
            <v>#N/A</v>
          </cell>
        </row>
        <row r="63">
          <cell r="E63">
            <v>512559</v>
          </cell>
          <cell r="H63">
            <v>109635</v>
          </cell>
          <cell r="I63">
            <v>109635</v>
          </cell>
          <cell r="J63">
            <v>2205671</v>
          </cell>
          <cell r="M63">
            <v>283106</v>
          </cell>
          <cell r="N63">
            <v>109635</v>
          </cell>
          <cell r="O63">
            <v>7183227</v>
          </cell>
          <cell r="R63">
            <v>283106</v>
          </cell>
          <cell r="S63">
            <v>109635</v>
          </cell>
          <cell r="V63" t="str">
            <v>EBSC Transactional</v>
          </cell>
          <cell r="W63" t="str">
            <v>HR &amp; Fin Srvcs</v>
          </cell>
          <cell r="AA63" t="str">
            <v>[10601]  Commonwealth Edison CompanyEBSC TransactionalHR &amp; Fin Srvcs</v>
          </cell>
          <cell r="AB63" t="str">
            <v>[10601]  Commonwealth Edison CompanyEBSC Transactional (HR &amp; Fin Srvcs)Business Services</v>
          </cell>
          <cell r="AC63" t="str">
            <v>[10601]  Commonwealth Edison CompanyEBSC Transactional (HR &amp; Fin Srvcs)EBSC HR &amp; Fin Srvcs - ComEd (00372)</v>
          </cell>
          <cell r="AF63" t="e">
            <v>#N/A</v>
          </cell>
        </row>
        <row r="64">
          <cell r="E64">
            <v>66692</v>
          </cell>
          <cell r="H64">
            <v>8125</v>
          </cell>
          <cell r="I64">
            <v>2390</v>
          </cell>
          <cell r="J64">
            <v>265960</v>
          </cell>
          <cell r="M64">
            <v>35616</v>
          </cell>
          <cell r="N64">
            <v>2390</v>
          </cell>
          <cell r="O64">
            <v>912654</v>
          </cell>
          <cell r="R64">
            <v>15225</v>
          </cell>
          <cell r="S64">
            <v>2390</v>
          </cell>
          <cell r="V64" t="str">
            <v>Corporate Allocated</v>
          </cell>
          <cell r="W64" t="str">
            <v>Security</v>
          </cell>
          <cell r="AA64" t="str">
            <v>[10601]  Commonwealth Edison CompanyCorporate AllocatedSecurity</v>
          </cell>
          <cell r="AB64" t="str">
            <v>[10601]  Commonwealth Edison CompanyCorporate Allocated (Security)Business Services</v>
          </cell>
          <cell r="AC64" t="str">
            <v>[10601]  Commonwealth Edison CompanyCorporate Allocated (Security)EBSC Security Srvcs - CED (00379)</v>
          </cell>
          <cell r="AF64" t="e">
            <v>#N/A</v>
          </cell>
        </row>
        <row r="65">
          <cell r="E65">
            <v>591841</v>
          </cell>
          <cell r="H65">
            <v>137484</v>
          </cell>
          <cell r="I65">
            <v>137484</v>
          </cell>
          <cell r="J65">
            <v>2690816</v>
          </cell>
          <cell r="M65">
            <v>226484</v>
          </cell>
          <cell r="N65">
            <v>137484</v>
          </cell>
          <cell r="O65">
            <v>8351888</v>
          </cell>
          <cell r="R65">
            <v>399999</v>
          </cell>
          <cell r="S65">
            <v>149995</v>
          </cell>
          <cell r="V65" t="str">
            <v>EBSC Transactional</v>
          </cell>
          <cell r="W65" t="str">
            <v>Legal Services</v>
          </cell>
          <cell r="AA65" t="str">
            <v>[10601]  Commonwealth Edison CompanyEBSC TransactionalLegal Services</v>
          </cell>
          <cell r="AB65" t="str">
            <v>[10601]  Commonwealth Edison CompanyEBSC Transactional (Legal Services)Business Services</v>
          </cell>
          <cell r="AC65" t="str">
            <v>[10601]  Commonwealth Edison CompanyEBSC Transactional (Legal Services)EBSC Legal Srvcs - CED (00384)</v>
          </cell>
          <cell r="AF65" t="e">
            <v>#N/A</v>
          </cell>
        </row>
        <row r="66">
          <cell r="E66">
            <v>186966</v>
          </cell>
          <cell r="H66">
            <v>10741</v>
          </cell>
          <cell r="I66">
            <v>41554</v>
          </cell>
          <cell r="J66">
            <v>778117</v>
          </cell>
          <cell r="M66">
            <v>18292</v>
          </cell>
          <cell r="N66">
            <v>41554</v>
          </cell>
          <cell r="O66">
            <v>2350204</v>
          </cell>
          <cell r="R66">
            <v>155543</v>
          </cell>
          <cell r="S66">
            <v>37666</v>
          </cell>
          <cell r="V66" t="str">
            <v>Corporate Allocated</v>
          </cell>
          <cell r="W66" t="str">
            <v>Supply Services</v>
          </cell>
          <cell r="AA66" t="str">
            <v>[10601]  Commonwealth Edison CompanyCorporate AllocatedSupply Services</v>
          </cell>
          <cell r="AB66" t="str">
            <v>[10601]  Commonwealth Edison CompanyCorporate Allocated (Supply Services)Business Services</v>
          </cell>
          <cell r="AC66" t="str">
            <v>[10601]  Commonwealth Edison CompanyCorporate Allocated (Supply Services)EBSC Sup Srvcs -CED (00390)</v>
          </cell>
          <cell r="AF66" t="e">
            <v>#N/A</v>
          </cell>
        </row>
        <row r="67">
          <cell r="E67">
            <v>39</v>
          </cell>
          <cell r="H67">
            <v>-39</v>
          </cell>
          <cell r="I67">
            <v>-39</v>
          </cell>
          <cell r="J67">
            <v>39</v>
          </cell>
          <cell r="M67">
            <v>-39</v>
          </cell>
          <cell r="N67">
            <v>-39</v>
          </cell>
          <cell r="O67">
            <v>8478</v>
          </cell>
          <cell r="R67">
            <v>-8478</v>
          </cell>
          <cell r="S67">
            <v>-8478</v>
          </cell>
          <cell r="V67" t="str">
            <v>EBSC Transactional</v>
          </cell>
          <cell r="W67" t="str">
            <v>IT</v>
          </cell>
          <cell r="AA67" t="str">
            <v>[10601]  Commonwealth Edison CompanyEBSC TransactionalIT</v>
          </cell>
          <cell r="AB67" t="str">
            <v>[10601]  Commonwealth Edison CompanyEBSC Transactional (IT)Salaries and Wages</v>
          </cell>
          <cell r="AC67" t="str">
            <v>[10601]  Commonwealth Edison CompanyEBSC Transactional (IT)IT Projects - COMED (00395)</v>
          </cell>
          <cell r="AF67" t="e">
            <v>#N/A</v>
          </cell>
        </row>
        <row r="68">
          <cell r="E68">
            <v>1856</v>
          </cell>
          <cell r="H68">
            <v>-1856</v>
          </cell>
          <cell r="I68">
            <v>40446</v>
          </cell>
          <cell r="J68">
            <v>9696</v>
          </cell>
          <cell r="M68">
            <v>115304</v>
          </cell>
          <cell r="N68">
            <v>40446</v>
          </cell>
          <cell r="O68">
            <v>469808</v>
          </cell>
          <cell r="R68">
            <v>-344808</v>
          </cell>
          <cell r="S68">
            <v>-407554</v>
          </cell>
          <cell r="V68" t="str">
            <v>EBSC Transactional</v>
          </cell>
          <cell r="W68" t="str">
            <v>IT</v>
          </cell>
          <cell r="AA68" t="str">
            <v>[10601]  Commonwealth Edison CompanyEBSC TransactionalIT</v>
          </cell>
          <cell r="AB68" t="str">
            <v>[10601]  Commonwealth Edison CompanyEBSC Transactional (IT)Contracting</v>
          </cell>
          <cell r="AC68" t="str">
            <v>[10601]  Commonwealth Edison CompanyEBSC Transactional (IT)IT Projects - COMED (00395)</v>
          </cell>
          <cell r="AF68" t="e">
            <v>#N/A</v>
          </cell>
        </row>
        <row r="69">
          <cell r="E69">
            <v>152802</v>
          </cell>
          <cell r="H69">
            <v>-152802</v>
          </cell>
          <cell r="I69">
            <v>-100302</v>
          </cell>
          <cell r="J69">
            <v>230102</v>
          </cell>
          <cell r="M69">
            <v>-230102</v>
          </cell>
          <cell r="N69">
            <v>-100302</v>
          </cell>
          <cell r="O69">
            <v>431017</v>
          </cell>
          <cell r="R69">
            <v>-431017</v>
          </cell>
          <cell r="S69">
            <v>-186413</v>
          </cell>
          <cell r="V69" t="str">
            <v>EBSC Transactional</v>
          </cell>
          <cell r="W69" t="str">
            <v>IT</v>
          </cell>
          <cell r="AA69" t="str">
            <v>[10601]  Commonwealth Edison CompanyEBSC TransactionalIT</v>
          </cell>
          <cell r="AB69" t="str">
            <v>[10601]  Commonwealth Edison CompanyEBSC Transactional (IT)Business Services</v>
          </cell>
          <cell r="AC69" t="str">
            <v>[10601]  Commonwealth Edison CompanyEBSC Transactional (IT)IT Projects - COMED (00395)</v>
          </cell>
          <cell r="AF69" t="e">
            <v>#N/A</v>
          </cell>
        </row>
        <row r="70">
          <cell r="E70">
            <v>0</v>
          </cell>
          <cell r="H70">
            <v>0</v>
          </cell>
          <cell r="I70">
            <v>0</v>
          </cell>
          <cell r="J70">
            <v>256</v>
          </cell>
          <cell r="M70">
            <v>-256</v>
          </cell>
          <cell r="N70">
            <v>0</v>
          </cell>
          <cell r="O70">
            <v>256</v>
          </cell>
          <cell r="R70">
            <v>-256</v>
          </cell>
          <cell r="S70">
            <v>0</v>
          </cell>
          <cell r="V70" t="str">
            <v>EBSC Transactional</v>
          </cell>
          <cell r="W70" t="str">
            <v>IT</v>
          </cell>
          <cell r="AA70" t="str">
            <v>[10601]  Commonwealth Edison CompanyEBSC TransactionalIT</v>
          </cell>
          <cell r="AB70" t="str">
            <v>[10601]  Commonwealth Edison CompanyEBSC Transactional (IT)Travel, Entertainment &amp; Reimb</v>
          </cell>
          <cell r="AC70" t="str">
            <v>[10601]  Commonwealth Edison CompanyEBSC Transactional (IT)IT Projects - COMED (00395)</v>
          </cell>
          <cell r="AF70" t="e">
            <v>#N/A</v>
          </cell>
        </row>
        <row r="71">
          <cell r="E71">
            <v>0</v>
          </cell>
          <cell r="H71">
            <v>0</v>
          </cell>
          <cell r="I71">
            <v>0</v>
          </cell>
          <cell r="J71">
            <v>33</v>
          </cell>
          <cell r="M71">
            <v>-33</v>
          </cell>
          <cell r="N71">
            <v>0</v>
          </cell>
          <cell r="O71">
            <v>33</v>
          </cell>
          <cell r="R71">
            <v>-33</v>
          </cell>
          <cell r="S71">
            <v>0</v>
          </cell>
          <cell r="V71" t="str">
            <v>EBSC Transactional</v>
          </cell>
          <cell r="W71" t="str">
            <v>IT</v>
          </cell>
          <cell r="AA71" t="str">
            <v>[10601]  Commonwealth Edison CompanyEBSC TransactionalIT</v>
          </cell>
          <cell r="AB71" t="str">
            <v>[10601]  Commonwealth Edison CompanyEBSC Transactional (IT)Other Operating Expenses</v>
          </cell>
          <cell r="AC71" t="str">
            <v>[10601]  Commonwealth Edison CompanyEBSC Transactional (IT)IT Projects - COMED (00395)</v>
          </cell>
          <cell r="AF71" t="e">
            <v>#N/A</v>
          </cell>
        </row>
        <row r="72">
          <cell r="E72">
            <v>176</v>
          </cell>
          <cell r="H72">
            <v>-176</v>
          </cell>
          <cell r="I72">
            <v>-176</v>
          </cell>
          <cell r="J72">
            <v>999</v>
          </cell>
          <cell r="M72">
            <v>-999</v>
          </cell>
          <cell r="N72">
            <v>-176</v>
          </cell>
          <cell r="O72">
            <v>33435</v>
          </cell>
          <cell r="R72">
            <v>841565</v>
          </cell>
          <cell r="S72">
            <v>-32611</v>
          </cell>
          <cell r="V72" t="str">
            <v>EBSC Transactional</v>
          </cell>
          <cell r="W72" t="str">
            <v>IT</v>
          </cell>
          <cell r="AA72" t="str">
            <v>[10601]  Commonwealth Edison CompanyEBSC TransactionalIT</v>
          </cell>
          <cell r="AB72" t="str">
            <v>[10601]  Commonwealth Edison CompanyEBSC Transactional (IT)Other Operating Expenses</v>
          </cell>
          <cell r="AC72" t="str">
            <v>[10601]  Commonwealth Edison CompanyEBSC Transactional (IT)IT Projects - COMED (00395)</v>
          </cell>
          <cell r="AF72" t="e">
            <v>#N/A</v>
          </cell>
        </row>
        <row r="73">
          <cell r="E73">
            <v>0</v>
          </cell>
          <cell r="H73">
            <v>0</v>
          </cell>
          <cell r="I73">
            <v>0</v>
          </cell>
          <cell r="J73">
            <v>0</v>
          </cell>
          <cell r="M73">
            <v>0</v>
          </cell>
          <cell r="N73">
            <v>0</v>
          </cell>
          <cell r="R73">
            <v>0</v>
          </cell>
          <cell r="S73">
            <v>693129</v>
          </cell>
          <cell r="V73" t="str">
            <v>EBSC Transactional</v>
          </cell>
          <cell r="W73" t="str">
            <v>IT</v>
          </cell>
          <cell r="AA73" t="str">
            <v>[10601]  Commonwealth Edison CompanyEBSC TransactionalIT</v>
          </cell>
          <cell r="AB73" t="str">
            <v>[10601]  Commonwealth Edison CompanyEBSC Transactional (IT)Other Operating Expenses</v>
          </cell>
          <cell r="AC73" t="str">
            <v>[10601]  Commonwealth Edison CompanyEBSC Transactional (IT)IT Projects - COMED (00395)</v>
          </cell>
          <cell r="AF73" t="e">
            <v>#N/A</v>
          </cell>
        </row>
        <row r="74">
          <cell r="E74">
            <v>29</v>
          </cell>
          <cell r="H74">
            <v>-29</v>
          </cell>
          <cell r="I74">
            <v>-29</v>
          </cell>
          <cell r="J74">
            <v>29</v>
          </cell>
          <cell r="M74">
            <v>-29</v>
          </cell>
          <cell r="N74">
            <v>-29</v>
          </cell>
          <cell r="O74">
            <v>5916</v>
          </cell>
          <cell r="R74">
            <v>-5916</v>
          </cell>
          <cell r="S74">
            <v>-5916</v>
          </cell>
          <cell r="V74" t="str">
            <v>EBSC Transactional</v>
          </cell>
          <cell r="W74" t="str">
            <v>IT</v>
          </cell>
          <cell r="AA74" t="str">
            <v>[10601]  Commonwealth Edison CompanyEBSC TransactionalIT</v>
          </cell>
          <cell r="AB74" t="str">
            <v>[10601]  Commonwealth Edison CompanyEBSC Transactional (IT)Pension and Benefits</v>
          </cell>
          <cell r="AC74" t="str">
            <v>[10601]  Commonwealth Edison CompanyEBSC Transactional (IT)IT Projects - COMED (00395)</v>
          </cell>
          <cell r="AF74" t="e">
            <v>#N/A</v>
          </cell>
        </row>
        <row r="75">
          <cell r="E75">
            <v>105716</v>
          </cell>
          <cell r="H75">
            <v>-29925</v>
          </cell>
          <cell r="I75">
            <v>-28665</v>
          </cell>
          <cell r="J75">
            <v>431128</v>
          </cell>
          <cell r="M75">
            <v>-129262</v>
          </cell>
          <cell r="N75">
            <v>-28665</v>
          </cell>
          <cell r="O75">
            <v>1391805</v>
          </cell>
          <cell r="R75">
            <v>-361134</v>
          </cell>
          <cell r="S75">
            <v>-377194</v>
          </cell>
          <cell r="V75" t="str">
            <v>Embedded</v>
          </cell>
          <cell r="W75" t="str">
            <v>Finance</v>
          </cell>
          <cell r="AA75" t="str">
            <v>[10601]  Commonwealth Edison CompanyEmbeddedFinance</v>
          </cell>
          <cell r="AB75" t="str">
            <v>[10601]  Commonwealth Edison CompanyEmbedded (Finance)EDSS</v>
          </cell>
          <cell r="AC75" t="str">
            <v>[10601]  Commonwealth Edison CompanyEmbedded (Finance)EDSS Fin Srvcs CED (00398)</v>
          </cell>
          <cell r="AF75" t="str">
            <v>EEDControllerEDSS</v>
          </cell>
        </row>
        <row r="76">
          <cell r="E76">
            <v>1778</v>
          </cell>
          <cell r="H76">
            <v>-1778</v>
          </cell>
          <cell r="I76">
            <v>-1778</v>
          </cell>
          <cell r="J76">
            <v>3941</v>
          </cell>
          <cell r="M76">
            <v>-3941</v>
          </cell>
          <cell r="N76">
            <v>-1778</v>
          </cell>
          <cell r="O76">
            <v>3941</v>
          </cell>
          <cell r="R76">
            <v>-3941</v>
          </cell>
          <cell r="S76">
            <v>-1778</v>
          </cell>
          <cell r="V76" t="str">
            <v>Embedded</v>
          </cell>
          <cell r="W76" t="str">
            <v>Legal Services</v>
          </cell>
          <cell r="AA76" t="str">
            <v>[10601]  Commonwealth Edison CompanyEmbeddedLegal Services</v>
          </cell>
          <cell r="AB76" t="str">
            <v>[10601]  Commonwealth Edison CompanyEmbedded (Legal Services)Travel, Entertainment &amp; Reimb</v>
          </cell>
          <cell r="AC76" t="str">
            <v>[10601]  Commonwealth Edison CompanyEmbedded (Legal Services)Legal Ext. Srvcs - COMED (00402)</v>
          </cell>
          <cell r="AF76" t="e">
            <v>#N/A</v>
          </cell>
        </row>
        <row r="77">
          <cell r="E77">
            <v>1169902</v>
          </cell>
          <cell r="H77">
            <v>-88502</v>
          </cell>
          <cell r="I77">
            <v>22134</v>
          </cell>
          <cell r="J77">
            <v>3727662</v>
          </cell>
          <cell r="M77">
            <v>597940</v>
          </cell>
          <cell r="N77">
            <v>22134</v>
          </cell>
          <cell r="O77">
            <v>12656990</v>
          </cell>
          <cell r="R77">
            <v>319829</v>
          </cell>
          <cell r="S77">
            <v>5429</v>
          </cell>
          <cell r="V77" t="str">
            <v>Embedded</v>
          </cell>
          <cell r="W77" t="str">
            <v>Legal Services</v>
          </cell>
          <cell r="AA77" t="str">
            <v>[10601]  Commonwealth Edison CompanyEmbeddedLegal Services</v>
          </cell>
          <cell r="AB77" t="str">
            <v>[10601]  Commonwealth Edison CompanyEmbedded (Legal Services)Contracting</v>
          </cell>
          <cell r="AC77" t="str">
            <v>[10601]  Commonwealth Edison CompanyEmbedded (Legal Services)Legal Ext. Srvcs - COMED (00402)</v>
          </cell>
          <cell r="AF77" t="e">
            <v>#N/A</v>
          </cell>
        </row>
        <row r="78">
          <cell r="E78">
            <v>1256</v>
          </cell>
          <cell r="H78">
            <v>-1256</v>
          </cell>
          <cell r="I78">
            <v>-1256</v>
          </cell>
          <cell r="J78">
            <v>3907</v>
          </cell>
          <cell r="M78">
            <v>-3907</v>
          </cell>
          <cell r="N78">
            <v>-1256</v>
          </cell>
          <cell r="O78">
            <v>3907</v>
          </cell>
          <cell r="R78">
            <v>-3907</v>
          </cell>
          <cell r="S78">
            <v>-1256</v>
          </cell>
          <cell r="V78" t="str">
            <v>Embedded</v>
          </cell>
          <cell r="W78" t="str">
            <v>Legal Services</v>
          </cell>
          <cell r="AA78" t="str">
            <v>[10601]  Commonwealth Edison CompanyEmbeddedLegal Services</v>
          </cell>
          <cell r="AB78" t="str">
            <v>[10601]  Commonwealth Edison CompanyEmbedded (Legal Services)Business Services</v>
          </cell>
          <cell r="AC78" t="str">
            <v>[10601]  Commonwealth Edison CompanyEmbedded (Legal Services)Legal Ext. Srvcs - COMED (00402)</v>
          </cell>
          <cell r="AF78" t="e">
            <v>#N/A</v>
          </cell>
        </row>
        <row r="79">
          <cell r="E79">
            <v>0</v>
          </cell>
          <cell r="H79">
            <v>0</v>
          </cell>
          <cell r="I79">
            <v>0</v>
          </cell>
          <cell r="J79">
            <v>1410</v>
          </cell>
          <cell r="M79">
            <v>-1410</v>
          </cell>
          <cell r="N79">
            <v>0</v>
          </cell>
          <cell r="O79">
            <v>1410</v>
          </cell>
          <cell r="R79">
            <v>-1410</v>
          </cell>
          <cell r="S79">
            <v>0</v>
          </cell>
          <cell r="V79" t="str">
            <v>Embedded</v>
          </cell>
          <cell r="W79" t="str">
            <v>Legal Services</v>
          </cell>
          <cell r="AA79" t="str">
            <v>[10601]  Commonwealth Edison CompanyEmbeddedLegal Services</v>
          </cell>
          <cell r="AB79" t="str">
            <v>[10601]  Commonwealth Edison CompanyEmbedded (Legal Services)Travel, Entertainment &amp; Reimb</v>
          </cell>
          <cell r="AC79" t="str">
            <v>[10601]  Commonwealth Edison CompanyEmbedded (Legal Services)Legal Ext. Srvcs - COMED (00402)</v>
          </cell>
          <cell r="AF79" t="e">
            <v>#N/A</v>
          </cell>
        </row>
        <row r="80">
          <cell r="E80">
            <v>379</v>
          </cell>
          <cell r="H80">
            <v>-379</v>
          </cell>
          <cell r="I80">
            <v>-379</v>
          </cell>
          <cell r="J80">
            <v>4283</v>
          </cell>
          <cell r="M80">
            <v>-4283</v>
          </cell>
          <cell r="N80">
            <v>-379</v>
          </cell>
          <cell r="O80">
            <v>4283</v>
          </cell>
          <cell r="R80">
            <v>-4283</v>
          </cell>
          <cell r="S80">
            <v>-379</v>
          </cell>
          <cell r="V80" t="str">
            <v>Embedded</v>
          </cell>
          <cell r="W80" t="str">
            <v>Legal Services</v>
          </cell>
          <cell r="AA80" t="str">
            <v>[10601]  Commonwealth Edison CompanyEmbeddedLegal Services</v>
          </cell>
          <cell r="AB80" t="str">
            <v>[10601]  Commonwealth Edison CompanyEmbedded (Legal Services)Other Operating Expenses</v>
          </cell>
          <cell r="AC80" t="str">
            <v>[10601]  Commonwealth Edison CompanyEmbedded (Legal Services)Legal Ext. Srvcs - COMED (00402)</v>
          </cell>
          <cell r="AF80" t="e">
            <v>#N/A</v>
          </cell>
        </row>
        <row r="81">
          <cell r="E81">
            <v>2015</v>
          </cell>
          <cell r="H81">
            <v>-2015</v>
          </cell>
          <cell r="I81">
            <v>-2015</v>
          </cell>
          <cell r="J81">
            <v>6289</v>
          </cell>
          <cell r="M81">
            <v>-6289</v>
          </cell>
          <cell r="N81">
            <v>-2015</v>
          </cell>
          <cell r="O81">
            <v>6289</v>
          </cell>
          <cell r="R81">
            <v>-6289</v>
          </cell>
          <cell r="S81">
            <v>-2015</v>
          </cell>
          <cell r="V81" t="str">
            <v>Embedded</v>
          </cell>
          <cell r="W81" t="str">
            <v>Legal Services</v>
          </cell>
          <cell r="AA81" t="str">
            <v>[10601]  Commonwealth Edison CompanyEmbeddedLegal Services</v>
          </cell>
          <cell r="AB81" t="str">
            <v>[10601]  Commonwealth Edison CompanyEmbedded (Legal Services)Other Operating Expenses</v>
          </cell>
          <cell r="AC81" t="str">
            <v>[10601]  Commonwealth Edison CompanyEmbedded (Legal Services)Legal Ext. Srvcs - COMED (00402)</v>
          </cell>
          <cell r="AF81" t="e">
            <v>#N/A</v>
          </cell>
        </row>
        <row r="82">
          <cell r="E82">
            <v>0</v>
          </cell>
          <cell r="H82">
            <v>0</v>
          </cell>
          <cell r="I82">
            <v>0</v>
          </cell>
          <cell r="J82">
            <v>-1435</v>
          </cell>
          <cell r="M82">
            <v>1435</v>
          </cell>
          <cell r="N82">
            <v>0</v>
          </cell>
          <cell r="O82">
            <v>-1435</v>
          </cell>
          <cell r="R82">
            <v>1435</v>
          </cell>
          <cell r="S82">
            <v>0</v>
          </cell>
          <cell r="V82" t="str">
            <v>Embedded</v>
          </cell>
          <cell r="W82" t="str">
            <v>IT</v>
          </cell>
          <cell r="AA82" t="str">
            <v>[10601]  Commonwealth Edison CompanyEmbeddedIT</v>
          </cell>
          <cell r="AB82" t="str">
            <v>[10601]  Commonwealth Edison CompanyEmbedded (IT)Travel, Entertainment &amp; Reimb</v>
          </cell>
          <cell r="AC82" t="str">
            <v>[10601]  Commonwealth Edison CompanyEmbedded (IT)IT passthrough-ComEd (00416)</v>
          </cell>
          <cell r="AF82" t="e">
            <v>#N/A</v>
          </cell>
        </row>
        <row r="83">
          <cell r="E83">
            <v>114</v>
          </cell>
          <cell r="H83">
            <v>311053</v>
          </cell>
          <cell r="I83">
            <v>-114</v>
          </cell>
          <cell r="J83">
            <v>114</v>
          </cell>
          <cell r="M83">
            <v>1244553</v>
          </cell>
          <cell r="N83">
            <v>-114</v>
          </cell>
          <cell r="O83">
            <v>114</v>
          </cell>
          <cell r="R83">
            <v>3733886</v>
          </cell>
          <cell r="S83">
            <v>-114</v>
          </cell>
          <cell r="V83" t="str">
            <v>Embedded</v>
          </cell>
          <cell r="W83" t="str">
            <v>IT</v>
          </cell>
          <cell r="AA83" t="str">
            <v>[10601]  Commonwealth Edison CompanyEmbeddedIT</v>
          </cell>
          <cell r="AB83" t="str">
            <v>[10601]  Commonwealth Edison CompanyEmbedded (IT)Business Services</v>
          </cell>
          <cell r="AC83" t="str">
            <v>[10601]  Commonwealth Edison CompanyEmbedded (IT)IT passthrough-ComEd (00416)</v>
          </cell>
          <cell r="AF83" t="e">
            <v>#N/A</v>
          </cell>
        </row>
        <row r="84">
          <cell r="E84">
            <v>-141</v>
          </cell>
          <cell r="H84">
            <v>141</v>
          </cell>
          <cell r="I84">
            <v>141</v>
          </cell>
          <cell r="J84">
            <v>-141</v>
          </cell>
          <cell r="M84">
            <v>141</v>
          </cell>
          <cell r="N84">
            <v>141</v>
          </cell>
          <cell r="O84">
            <v>-141</v>
          </cell>
          <cell r="R84">
            <v>141</v>
          </cell>
          <cell r="S84">
            <v>141</v>
          </cell>
          <cell r="V84" t="str">
            <v>Embedded</v>
          </cell>
          <cell r="W84" t="str">
            <v>IT</v>
          </cell>
          <cell r="AA84" t="str">
            <v>[10601]  Commonwealth Edison CompanyEmbeddedIT</v>
          </cell>
          <cell r="AB84" t="str">
            <v>[10601]  Commonwealth Edison CompanyEmbedded (IT)Materials and Supplies</v>
          </cell>
          <cell r="AC84" t="str">
            <v>[10601]  Commonwealth Edison CompanyEmbedded (IT)IT passthrough-ComEd (00416)</v>
          </cell>
          <cell r="AF84" t="e">
            <v>#N/A</v>
          </cell>
        </row>
        <row r="85">
          <cell r="E85">
            <v>280631</v>
          </cell>
          <cell r="H85">
            <v>-280631</v>
          </cell>
          <cell r="I85">
            <v>-5631</v>
          </cell>
          <cell r="J85">
            <v>715558</v>
          </cell>
          <cell r="M85">
            <v>-715558</v>
          </cell>
          <cell r="N85">
            <v>-5631</v>
          </cell>
          <cell r="O85">
            <v>3335463</v>
          </cell>
          <cell r="R85">
            <v>-3335463</v>
          </cell>
          <cell r="S85">
            <v>-276045</v>
          </cell>
          <cell r="V85" t="str">
            <v>Embedded</v>
          </cell>
          <cell r="W85" t="str">
            <v>IT</v>
          </cell>
          <cell r="AA85" t="str">
            <v>[10601]  Commonwealth Edison CompanyEmbeddedIT</v>
          </cell>
          <cell r="AB85" t="str">
            <v>[10601]  Commonwealth Edison CompanyEmbedded (IT)Other Operating Expenses</v>
          </cell>
          <cell r="AC85" t="str">
            <v>[10601]  Commonwealth Edison CompanyEmbedded (IT)IT passthrough-ComEd (00416)</v>
          </cell>
          <cell r="AF85" t="e">
            <v>#N/A</v>
          </cell>
        </row>
        <row r="86">
          <cell r="E86">
            <v>0</v>
          </cell>
          <cell r="H86">
            <v>0</v>
          </cell>
          <cell r="I86">
            <v>0</v>
          </cell>
          <cell r="J86">
            <v>0</v>
          </cell>
          <cell r="M86">
            <v>0</v>
          </cell>
          <cell r="N86">
            <v>0</v>
          </cell>
          <cell r="R86">
            <v>0</v>
          </cell>
          <cell r="S86">
            <v>274443</v>
          </cell>
          <cell r="V86" t="str">
            <v>Embedded</v>
          </cell>
          <cell r="W86" t="str">
            <v>IT</v>
          </cell>
          <cell r="AA86" t="str">
            <v>[10601]  Commonwealth Edison CompanyEmbeddedIT</v>
          </cell>
          <cell r="AB86" t="str">
            <v>[10601]  Commonwealth Edison CompanyEmbedded (IT)Other Operating Expenses</v>
          </cell>
          <cell r="AC86" t="str">
            <v>[10601]  Commonwealth Edison CompanyEmbedded (IT)IT passthrough-ComEd (00416)</v>
          </cell>
          <cell r="AF86" t="e">
            <v>#N/A</v>
          </cell>
        </row>
        <row r="87">
          <cell r="E87">
            <v>-13544</v>
          </cell>
          <cell r="H87">
            <v>13544</v>
          </cell>
          <cell r="I87">
            <v>13544</v>
          </cell>
          <cell r="J87">
            <v>54352</v>
          </cell>
          <cell r="M87">
            <v>-54352</v>
          </cell>
          <cell r="N87">
            <v>13544</v>
          </cell>
          <cell r="O87">
            <v>54352</v>
          </cell>
          <cell r="R87">
            <v>-54352</v>
          </cell>
          <cell r="S87">
            <v>13544</v>
          </cell>
          <cell r="V87" t="str">
            <v>Corporate Allocated</v>
          </cell>
          <cell r="W87" t="str">
            <v>Executive Services</v>
          </cell>
          <cell r="AA87" t="str">
            <v>[10601]  Commonwealth Edison CompanyCorporate AllocatedExecutive Services</v>
          </cell>
          <cell r="AB87" t="str">
            <v>[10601]  Commonwealth Edison CompanyCorporate Allocated (Executive Services)Contracting</v>
          </cell>
          <cell r="AC87" t="str">
            <v>[10601]  Commonwealth Edison CompanyCorporate Allocated (Executive Services)Access Implementation (00599)</v>
          </cell>
          <cell r="AF87" t="e">
            <v>#N/A</v>
          </cell>
        </row>
        <row r="88">
          <cell r="E88">
            <v>476</v>
          </cell>
          <cell r="H88">
            <v>-476</v>
          </cell>
          <cell r="I88">
            <v>-476</v>
          </cell>
          <cell r="J88">
            <v>1957</v>
          </cell>
          <cell r="M88">
            <v>-1957</v>
          </cell>
          <cell r="N88">
            <v>-476</v>
          </cell>
          <cell r="O88">
            <v>1957</v>
          </cell>
          <cell r="R88">
            <v>-1957</v>
          </cell>
          <cell r="S88">
            <v>-476</v>
          </cell>
          <cell r="V88" t="str">
            <v>Corporate Allocated</v>
          </cell>
          <cell r="W88" t="str">
            <v>Executive Services</v>
          </cell>
          <cell r="AA88" t="str">
            <v>[10601]  Commonwealth Edison CompanyCorporate AllocatedExecutive Services</v>
          </cell>
          <cell r="AB88" t="str">
            <v>[10601]  Commonwealth Edison CompanyCorporate Allocated (Executive Services)Business Services</v>
          </cell>
          <cell r="AC88" t="str">
            <v>[10601]  Commonwealth Edison CompanyCorporate Allocated (Executive Services)Access Implementation (00599)</v>
          </cell>
          <cell r="AF88" t="e">
            <v>#N/A</v>
          </cell>
        </row>
        <row r="89">
          <cell r="E89">
            <v>2671</v>
          </cell>
          <cell r="H89">
            <v>-2671</v>
          </cell>
          <cell r="I89">
            <v>-2671</v>
          </cell>
          <cell r="J89">
            <v>11053</v>
          </cell>
          <cell r="M89">
            <v>-11053</v>
          </cell>
          <cell r="N89">
            <v>-2671</v>
          </cell>
          <cell r="O89">
            <v>11053</v>
          </cell>
          <cell r="R89">
            <v>-11053</v>
          </cell>
          <cell r="S89">
            <v>-2671</v>
          </cell>
          <cell r="V89" t="str">
            <v>Corporate Allocated</v>
          </cell>
          <cell r="W89" t="str">
            <v>Executive Services</v>
          </cell>
          <cell r="AA89" t="str">
            <v>[10601]  Commonwealth Edison CompanyCorporate AllocatedExecutive Services</v>
          </cell>
          <cell r="AB89" t="str">
            <v>[10601]  Commonwealth Edison CompanyCorporate Allocated (Executive Services)Other Operating Expenses</v>
          </cell>
          <cell r="AC89" t="str">
            <v>[10601]  Commonwealth Edison CompanyCorporate Allocated (Executive Services)Access Implementation (00599)</v>
          </cell>
          <cell r="AF89" t="e">
            <v>#N/A</v>
          </cell>
        </row>
        <row r="90">
          <cell r="E90">
            <v>-170</v>
          </cell>
          <cell r="H90">
            <v>170</v>
          </cell>
          <cell r="I90">
            <v>170</v>
          </cell>
          <cell r="J90">
            <v>-680</v>
          </cell>
          <cell r="M90">
            <v>680</v>
          </cell>
          <cell r="N90">
            <v>170</v>
          </cell>
          <cell r="O90">
            <v>-680</v>
          </cell>
          <cell r="R90">
            <v>680</v>
          </cell>
          <cell r="S90">
            <v>170</v>
          </cell>
          <cell r="V90" t="str">
            <v>Corporate Allocated</v>
          </cell>
          <cell r="W90" t="str">
            <v>Executive Services</v>
          </cell>
          <cell r="AA90" t="str">
            <v>[10601]  Commonwealth Edison CompanyCorporate AllocatedExecutive Services</v>
          </cell>
          <cell r="AB90" t="str">
            <v>[10601]  Commonwealth Edison CompanyCorporate Allocated (Executive Services)Other Operating Expenses</v>
          </cell>
          <cell r="AC90" t="str">
            <v>[10601]  Commonwealth Edison CompanyCorporate Allocated (Executive Services)Access Implementation (00599)</v>
          </cell>
          <cell r="AF90" t="e">
            <v>#N/A</v>
          </cell>
        </row>
        <row r="91">
          <cell r="E91">
            <v>96122</v>
          </cell>
          <cell r="H91">
            <v>-275</v>
          </cell>
          <cell r="I91">
            <v>-35874</v>
          </cell>
          <cell r="J91">
            <v>373970</v>
          </cell>
          <cell r="M91">
            <v>7656</v>
          </cell>
          <cell r="N91">
            <v>-35874</v>
          </cell>
          <cell r="O91">
            <v>876033</v>
          </cell>
          <cell r="R91">
            <v>304317</v>
          </cell>
          <cell r="S91">
            <v>-35874</v>
          </cell>
          <cell r="V91" t="str">
            <v>Embedded</v>
          </cell>
          <cell r="W91" t="str">
            <v>Finance</v>
          </cell>
          <cell r="AA91" t="str">
            <v>[10601]  Commonwealth Edison CompanyEmbeddedFinance</v>
          </cell>
          <cell r="AB91" t="str">
            <v>[10601]  Commonwealth Edison CompanyEmbedded (Finance)Salaries and Wages</v>
          </cell>
          <cell r="AC91" t="str">
            <v>[10601]  Commonwealth Edison CompanyEmbedded (Finance)Finance - ComEd (00816)</v>
          </cell>
          <cell r="AF91" t="str">
            <v>EEDFinanceSalaries and Wages</v>
          </cell>
        </row>
        <row r="92">
          <cell r="E92">
            <v>73</v>
          </cell>
          <cell r="H92">
            <v>2527</v>
          </cell>
          <cell r="I92">
            <v>2527</v>
          </cell>
          <cell r="J92">
            <v>1565</v>
          </cell>
          <cell r="M92">
            <v>8835</v>
          </cell>
          <cell r="N92">
            <v>2527</v>
          </cell>
          <cell r="O92">
            <v>22365</v>
          </cell>
          <cell r="R92">
            <v>8835</v>
          </cell>
          <cell r="S92">
            <v>2527</v>
          </cell>
          <cell r="V92" t="str">
            <v>Embedded</v>
          </cell>
          <cell r="W92" t="str">
            <v>Finance</v>
          </cell>
          <cell r="AA92" t="str">
            <v>[10601]  Commonwealth Edison CompanyEmbeddedFinance</v>
          </cell>
          <cell r="AB92" t="str">
            <v>[10601]  Commonwealth Edison CompanyEmbedded (Finance)Travel, Entertainment &amp; Reimb</v>
          </cell>
          <cell r="AC92" t="str">
            <v>[10601]  Commonwealth Edison CompanyEmbedded (Finance)Finance - ComEd (00816)</v>
          </cell>
          <cell r="AF92" t="str">
            <v>EEDFinanceTravel, Entertainment &amp; Reimb</v>
          </cell>
        </row>
        <row r="93">
          <cell r="E93">
            <v>48067</v>
          </cell>
          <cell r="H93">
            <v>-48067</v>
          </cell>
          <cell r="I93">
            <v>-48067</v>
          </cell>
          <cell r="J93">
            <v>118094</v>
          </cell>
          <cell r="M93">
            <v>-118094</v>
          </cell>
          <cell r="N93">
            <v>-48067</v>
          </cell>
          <cell r="O93">
            <v>118094</v>
          </cell>
          <cell r="R93">
            <v>-118094</v>
          </cell>
          <cell r="S93">
            <v>-48067</v>
          </cell>
          <cell r="V93" t="str">
            <v>Embedded</v>
          </cell>
          <cell r="W93" t="str">
            <v>Finance</v>
          </cell>
          <cell r="AA93" t="str">
            <v>[10601]  Commonwealth Edison CompanyEmbeddedFinance</v>
          </cell>
          <cell r="AB93" t="str">
            <v>[10601]  Commonwealth Edison CompanyEmbedded (Finance)Contracting</v>
          </cell>
          <cell r="AC93" t="str">
            <v>[10601]  Commonwealth Edison CompanyEmbedded (Finance)Finance - ComEd (00816)</v>
          </cell>
          <cell r="AF93" t="str">
            <v>EEDFinanceContracting</v>
          </cell>
        </row>
        <row r="94">
          <cell r="E94">
            <v>10032</v>
          </cell>
          <cell r="H94">
            <v>-5208</v>
          </cell>
          <cell r="I94">
            <v>-5208</v>
          </cell>
          <cell r="J94">
            <v>26495</v>
          </cell>
          <cell r="M94">
            <v>-7199</v>
          </cell>
          <cell r="N94">
            <v>-5208</v>
          </cell>
          <cell r="O94">
            <v>65087</v>
          </cell>
          <cell r="R94">
            <v>-7199</v>
          </cell>
          <cell r="S94">
            <v>-5208</v>
          </cell>
          <cell r="V94" t="str">
            <v>Embedded</v>
          </cell>
          <cell r="W94" t="str">
            <v>Finance</v>
          </cell>
          <cell r="AA94" t="str">
            <v>[10601]  Commonwealth Edison CompanyEmbeddedFinance</v>
          </cell>
          <cell r="AB94" t="str">
            <v>[10601]  Commonwealth Edison CompanyEmbedded (Finance)Business Services</v>
          </cell>
          <cell r="AC94" t="str">
            <v>[10601]  Commonwealth Edison CompanyEmbedded (Finance)Finance - ComEd (00816)</v>
          </cell>
          <cell r="AF94" t="str">
            <v>EEDFinanceBusiness Services</v>
          </cell>
        </row>
        <row r="95">
          <cell r="E95">
            <v>0</v>
          </cell>
          <cell r="H95">
            <v>0</v>
          </cell>
          <cell r="I95">
            <v>0</v>
          </cell>
          <cell r="J95">
            <v>101</v>
          </cell>
          <cell r="M95">
            <v>-101</v>
          </cell>
          <cell r="N95">
            <v>0</v>
          </cell>
          <cell r="O95">
            <v>101</v>
          </cell>
          <cell r="R95">
            <v>-101</v>
          </cell>
          <cell r="S95">
            <v>0</v>
          </cell>
          <cell r="V95" t="str">
            <v>Embedded</v>
          </cell>
          <cell r="W95" t="str">
            <v>Finance</v>
          </cell>
          <cell r="AA95" t="str">
            <v>[10601]  Commonwealth Edison CompanyEmbeddedFinance</v>
          </cell>
          <cell r="AB95" t="str">
            <v>[10601]  Commonwealth Edison CompanyEmbedded (Finance)Travel, Entertainment &amp; Reimb</v>
          </cell>
          <cell r="AC95" t="str">
            <v>[10601]  Commonwealth Edison CompanyEmbedded (Finance)Finance - ComEd (00816)</v>
          </cell>
          <cell r="AF95" t="str">
            <v>EEDFinanceTravel, Entertainment &amp; Reimb</v>
          </cell>
        </row>
        <row r="96">
          <cell r="E96">
            <v>85</v>
          </cell>
          <cell r="H96">
            <v>1061</v>
          </cell>
          <cell r="I96">
            <v>1061</v>
          </cell>
          <cell r="J96">
            <v>1830</v>
          </cell>
          <cell r="M96">
            <v>2754</v>
          </cell>
          <cell r="N96">
            <v>1061</v>
          </cell>
          <cell r="O96">
            <v>10998</v>
          </cell>
          <cell r="R96">
            <v>2754</v>
          </cell>
          <cell r="S96">
            <v>1061</v>
          </cell>
          <cell r="V96" t="str">
            <v>Embedded</v>
          </cell>
          <cell r="W96" t="str">
            <v>Finance</v>
          </cell>
          <cell r="AA96" t="str">
            <v>[10601]  Commonwealth Edison CompanyEmbeddedFinance</v>
          </cell>
          <cell r="AB96" t="str">
            <v>[10601]  Commonwealth Edison CompanyEmbedded (Finance)Other Operating Expenses</v>
          </cell>
          <cell r="AC96" t="str">
            <v>[10601]  Commonwealth Edison CompanyEmbedded (Finance)Finance - ComEd (00816)</v>
          </cell>
          <cell r="AF96" t="str">
            <v>EEDFinanceOther Operating Expenses</v>
          </cell>
        </row>
        <row r="97">
          <cell r="E97">
            <v>855</v>
          </cell>
          <cell r="H97">
            <v>333</v>
          </cell>
          <cell r="I97">
            <v>333</v>
          </cell>
          <cell r="J97">
            <v>7346</v>
          </cell>
          <cell r="M97">
            <v>-2594</v>
          </cell>
          <cell r="N97">
            <v>333</v>
          </cell>
          <cell r="O97">
            <v>16850</v>
          </cell>
          <cell r="R97">
            <v>-2594</v>
          </cell>
          <cell r="S97">
            <v>333</v>
          </cell>
          <cell r="V97" t="str">
            <v>Embedded</v>
          </cell>
          <cell r="W97" t="str">
            <v>Finance</v>
          </cell>
          <cell r="AA97" t="str">
            <v>[10601]  Commonwealth Edison CompanyEmbeddedFinance</v>
          </cell>
          <cell r="AB97" t="str">
            <v>[10601]  Commonwealth Edison CompanyEmbedded (Finance)Other Operating Expenses</v>
          </cell>
          <cell r="AC97" t="str">
            <v>[10601]  Commonwealth Edison CompanyEmbedded (Finance)Finance - ComEd (00816)</v>
          </cell>
          <cell r="AF97" t="str">
            <v>EEDFinanceOther Operating Expenses</v>
          </cell>
        </row>
        <row r="98">
          <cell r="E98">
            <v>40327</v>
          </cell>
          <cell r="H98">
            <v>-36727</v>
          </cell>
          <cell r="I98">
            <v>-36727</v>
          </cell>
          <cell r="J98">
            <v>41296</v>
          </cell>
          <cell r="M98">
            <v>-26896</v>
          </cell>
          <cell r="N98">
            <v>-36727</v>
          </cell>
          <cell r="O98">
            <v>70096</v>
          </cell>
          <cell r="R98">
            <v>-26896</v>
          </cell>
          <cell r="S98">
            <v>-36727</v>
          </cell>
          <cell r="V98" t="str">
            <v>Embedded</v>
          </cell>
          <cell r="W98" t="str">
            <v>Finance</v>
          </cell>
          <cell r="AA98" t="str">
            <v>[10601]  Commonwealth Edison CompanyEmbeddedFinance</v>
          </cell>
          <cell r="AB98" t="str">
            <v>[10601]  Commonwealth Edison CompanyEmbedded (Finance)Other Operating Expenses</v>
          </cell>
          <cell r="AC98" t="str">
            <v>[10601]  Commonwealth Edison CompanyEmbedded (Finance)Finance - ComEd (00816)</v>
          </cell>
          <cell r="AF98" t="str">
            <v>EEDFinanceOther Operating Expenses</v>
          </cell>
        </row>
        <row r="99">
          <cell r="E99">
            <v>0</v>
          </cell>
          <cell r="H99">
            <v>0</v>
          </cell>
          <cell r="I99">
            <v>0</v>
          </cell>
          <cell r="J99">
            <v>1500</v>
          </cell>
          <cell r="M99">
            <v>-1500</v>
          </cell>
          <cell r="N99">
            <v>0</v>
          </cell>
          <cell r="O99">
            <v>1500</v>
          </cell>
          <cell r="R99">
            <v>-1500</v>
          </cell>
          <cell r="S99">
            <v>0</v>
          </cell>
          <cell r="V99" t="str">
            <v>Embedded</v>
          </cell>
          <cell r="W99" t="str">
            <v>Finance</v>
          </cell>
          <cell r="AA99" t="str">
            <v>[10601]  Commonwealth Edison CompanyEmbeddedFinance</v>
          </cell>
          <cell r="AB99" t="str">
            <v>[10601]  Commonwealth Edison CompanyEmbedded (Finance)Salaries and Wages</v>
          </cell>
          <cell r="AC99" t="str">
            <v>[10601]  Commonwealth Edison CompanyEmbedded (Finance)Finance - ComEd (00816)</v>
          </cell>
          <cell r="AF99" t="str">
            <v>EEDFinanceSalaries and Wages</v>
          </cell>
        </row>
        <row r="100">
          <cell r="E100">
            <v>65638</v>
          </cell>
          <cell r="H100">
            <v>-8968</v>
          </cell>
          <cell r="I100">
            <v>-33731</v>
          </cell>
          <cell r="J100">
            <v>243213</v>
          </cell>
          <cell r="M100">
            <v>-17573</v>
          </cell>
          <cell r="N100">
            <v>-33731</v>
          </cell>
          <cell r="O100">
            <v>509115</v>
          </cell>
          <cell r="R100">
            <v>188784</v>
          </cell>
          <cell r="S100">
            <v>-33731</v>
          </cell>
          <cell r="V100" t="str">
            <v>Embedded</v>
          </cell>
          <cell r="W100" t="str">
            <v>Finance</v>
          </cell>
          <cell r="AA100" t="str">
            <v>[10601]  Commonwealth Edison CompanyEmbeddedFinance</v>
          </cell>
          <cell r="AB100" t="str">
            <v>[10601]  Commonwealth Edison CompanyEmbedded (Finance)Pension and Benefits</v>
          </cell>
          <cell r="AC100" t="str">
            <v>[10601]  Commonwealth Edison CompanyEmbedded (Finance)Finance - ComEd (00816)</v>
          </cell>
          <cell r="AF100" t="str">
            <v>EEDFinancePension and Benefits</v>
          </cell>
        </row>
        <row r="101">
          <cell r="E101">
            <v>90111</v>
          </cell>
          <cell r="H101">
            <v>4484</v>
          </cell>
          <cell r="I101">
            <v>4484</v>
          </cell>
          <cell r="J101">
            <v>354466</v>
          </cell>
          <cell r="M101">
            <v>22061</v>
          </cell>
          <cell r="N101">
            <v>4484</v>
          </cell>
          <cell r="O101">
            <v>1108242</v>
          </cell>
          <cell r="R101">
            <v>57219</v>
          </cell>
          <cell r="S101">
            <v>4484</v>
          </cell>
          <cell r="V101" t="str">
            <v>Embedded</v>
          </cell>
          <cell r="W101" t="str">
            <v>Finance</v>
          </cell>
          <cell r="AA101" t="str">
            <v>[10601]  Commonwealth Edison CompanyEmbeddedFinance</v>
          </cell>
          <cell r="AB101" t="str">
            <v>[10601]  Commonwealth Edison CompanyEmbedded (Finance)Salaries and Wages</v>
          </cell>
          <cell r="AC101" t="str">
            <v>[10601]  Commonwealth Edison CompanyEmbedded (Finance)Controller - ComEd (00824)</v>
          </cell>
          <cell r="AF101" t="str">
            <v>EEDControllerSalaries and Wages</v>
          </cell>
        </row>
        <row r="102">
          <cell r="E102">
            <v>959</v>
          </cell>
          <cell r="H102">
            <v>441</v>
          </cell>
          <cell r="I102">
            <v>441</v>
          </cell>
          <cell r="J102">
            <v>3246</v>
          </cell>
          <cell r="M102">
            <v>2154</v>
          </cell>
          <cell r="N102">
            <v>441</v>
          </cell>
          <cell r="O102">
            <v>14046</v>
          </cell>
          <cell r="R102">
            <v>2154</v>
          </cell>
          <cell r="S102">
            <v>441</v>
          </cell>
          <cell r="V102" t="str">
            <v>Embedded</v>
          </cell>
          <cell r="W102" t="str">
            <v>Finance</v>
          </cell>
          <cell r="AA102" t="str">
            <v>[10601]  Commonwealth Edison CompanyEmbeddedFinance</v>
          </cell>
          <cell r="AB102" t="str">
            <v>[10601]  Commonwealth Edison CompanyEmbedded (Finance)Travel, Entertainment &amp; Reimb</v>
          </cell>
          <cell r="AC102" t="str">
            <v>[10601]  Commonwealth Edison CompanyEmbedded (Finance)Controller - ComEd (00824)</v>
          </cell>
          <cell r="AF102" t="str">
            <v>EEDControllerTravel, Entertainment &amp; Reimb</v>
          </cell>
        </row>
        <row r="103">
          <cell r="E103">
            <v>179</v>
          </cell>
          <cell r="H103">
            <v>13971</v>
          </cell>
          <cell r="I103">
            <v>18721</v>
          </cell>
          <cell r="J103">
            <v>26998</v>
          </cell>
          <cell r="M103">
            <v>29602</v>
          </cell>
          <cell r="N103">
            <v>18721</v>
          </cell>
          <cell r="O103">
            <v>296198</v>
          </cell>
          <cell r="R103">
            <v>-126398</v>
          </cell>
          <cell r="S103">
            <v>-39279</v>
          </cell>
          <cell r="V103" t="str">
            <v>Embedded</v>
          </cell>
          <cell r="W103" t="str">
            <v>Finance</v>
          </cell>
          <cell r="AA103" t="str">
            <v>[10601]  Commonwealth Edison CompanyEmbeddedFinance</v>
          </cell>
          <cell r="AB103" t="str">
            <v>[10601]  Commonwealth Edison CompanyEmbedded (Finance)Contracting</v>
          </cell>
          <cell r="AC103" t="str">
            <v>[10601]  Commonwealth Edison CompanyEmbedded (Finance)Controller - ComEd (00824)</v>
          </cell>
          <cell r="AF103" t="str">
            <v>EEDControllerContracting</v>
          </cell>
        </row>
        <row r="104">
          <cell r="E104">
            <v>4287</v>
          </cell>
          <cell r="H104">
            <v>1422</v>
          </cell>
          <cell r="I104">
            <v>1422</v>
          </cell>
          <cell r="J104">
            <v>17489</v>
          </cell>
          <cell r="M104">
            <v>5345</v>
          </cell>
          <cell r="N104">
            <v>1422</v>
          </cell>
          <cell r="O104">
            <v>63155</v>
          </cell>
          <cell r="R104">
            <v>5345</v>
          </cell>
          <cell r="S104">
            <v>1422</v>
          </cell>
          <cell r="V104" t="str">
            <v>Embedded</v>
          </cell>
          <cell r="W104" t="str">
            <v>Finance</v>
          </cell>
          <cell r="AA104" t="str">
            <v>[10601]  Commonwealth Edison CompanyEmbeddedFinance</v>
          </cell>
          <cell r="AB104" t="str">
            <v>[10601]  Commonwealth Edison CompanyEmbedded (Finance)Business Services</v>
          </cell>
          <cell r="AC104" t="str">
            <v>[10601]  Commonwealth Edison CompanyEmbedded (Finance)Controller - ComEd (00824)</v>
          </cell>
          <cell r="AF104" t="str">
            <v>EEDControllerBusiness Services</v>
          </cell>
        </row>
        <row r="105">
          <cell r="E105">
            <v>560</v>
          </cell>
          <cell r="H105">
            <v>140</v>
          </cell>
          <cell r="I105">
            <v>140</v>
          </cell>
          <cell r="J105">
            <v>4395</v>
          </cell>
          <cell r="M105">
            <v>-1595</v>
          </cell>
          <cell r="N105">
            <v>140</v>
          </cell>
          <cell r="O105">
            <v>9995</v>
          </cell>
          <cell r="R105">
            <v>-1595</v>
          </cell>
          <cell r="S105">
            <v>140</v>
          </cell>
          <cell r="V105" t="str">
            <v>Embedded</v>
          </cell>
          <cell r="W105" t="str">
            <v>Finance</v>
          </cell>
          <cell r="AA105" t="str">
            <v>[10601]  Commonwealth Edison CompanyEmbeddedFinance</v>
          </cell>
          <cell r="AB105" t="str">
            <v>[10601]  Commonwealth Edison CompanyEmbedded (Finance)Travel, Entertainment &amp; Reimb</v>
          </cell>
          <cell r="AC105" t="str">
            <v>[10601]  Commonwealth Edison CompanyEmbedded (Finance)Controller - ComEd (00824)</v>
          </cell>
          <cell r="AF105" t="str">
            <v>EEDControllerTravel, Entertainment &amp; Reimb</v>
          </cell>
        </row>
        <row r="106">
          <cell r="E106">
            <v>700</v>
          </cell>
          <cell r="H106">
            <v>200</v>
          </cell>
          <cell r="I106">
            <v>200</v>
          </cell>
          <cell r="J106">
            <v>3227</v>
          </cell>
          <cell r="M106">
            <v>373</v>
          </cell>
          <cell r="N106">
            <v>200</v>
          </cell>
          <cell r="O106">
            <v>10427</v>
          </cell>
          <cell r="R106">
            <v>373</v>
          </cell>
          <cell r="S106">
            <v>200</v>
          </cell>
          <cell r="V106" t="str">
            <v>Embedded</v>
          </cell>
          <cell r="W106" t="str">
            <v>Finance</v>
          </cell>
          <cell r="AA106" t="str">
            <v>[10601]  Commonwealth Edison CompanyEmbeddedFinance</v>
          </cell>
          <cell r="AB106" t="str">
            <v>[10601]  Commonwealth Edison CompanyEmbedded (Finance)Other Operating Expenses</v>
          </cell>
          <cell r="AC106" t="str">
            <v>[10601]  Commonwealth Edison CompanyEmbedded (Finance)Controller - ComEd (00824)</v>
          </cell>
          <cell r="AF106" t="str">
            <v>EEDControllerOther Operating Expenses</v>
          </cell>
        </row>
        <row r="107">
          <cell r="E107">
            <v>263</v>
          </cell>
          <cell r="H107">
            <v>1987</v>
          </cell>
          <cell r="I107">
            <v>1987</v>
          </cell>
          <cell r="J107">
            <v>2580</v>
          </cell>
          <cell r="M107">
            <v>6420</v>
          </cell>
          <cell r="N107">
            <v>1987</v>
          </cell>
          <cell r="O107">
            <v>20580</v>
          </cell>
          <cell r="R107">
            <v>6420</v>
          </cell>
          <cell r="S107">
            <v>1987</v>
          </cell>
          <cell r="V107" t="str">
            <v>Embedded</v>
          </cell>
          <cell r="W107" t="str">
            <v>Finance</v>
          </cell>
          <cell r="AA107" t="str">
            <v>[10601]  Commonwealth Edison CompanyEmbeddedFinance</v>
          </cell>
          <cell r="AB107" t="str">
            <v>[10601]  Commonwealth Edison CompanyEmbedded (Finance)Other Operating Expenses</v>
          </cell>
          <cell r="AC107" t="str">
            <v>[10601]  Commonwealth Edison CompanyEmbedded (Finance)Controller - ComEd (00824)</v>
          </cell>
          <cell r="AF107" t="str">
            <v>EEDControllerOther Operating Expenses</v>
          </cell>
        </row>
        <row r="108">
          <cell r="E108">
            <v>1175</v>
          </cell>
          <cell r="H108">
            <v>716</v>
          </cell>
          <cell r="I108">
            <v>716</v>
          </cell>
          <cell r="J108">
            <v>1920</v>
          </cell>
          <cell r="M108">
            <v>5647</v>
          </cell>
          <cell r="N108">
            <v>716</v>
          </cell>
          <cell r="O108">
            <v>17053</v>
          </cell>
          <cell r="R108">
            <v>5647</v>
          </cell>
          <cell r="S108">
            <v>716</v>
          </cell>
          <cell r="V108" t="str">
            <v>Embedded</v>
          </cell>
          <cell r="W108" t="str">
            <v>Finance</v>
          </cell>
          <cell r="AA108" t="str">
            <v>[10601]  Commonwealth Edison CompanyEmbeddedFinance</v>
          </cell>
          <cell r="AB108" t="str">
            <v>[10601]  Commonwealth Edison CompanyEmbedded (Finance)Other Operating Expenses</v>
          </cell>
          <cell r="AC108" t="str">
            <v>[10601]  Commonwealth Edison CompanyEmbedded (Finance)Controller - ComEd (00824)</v>
          </cell>
          <cell r="AF108" t="str">
            <v>EEDControllerOther Operating Expenses</v>
          </cell>
        </row>
        <row r="109">
          <cell r="E109">
            <v>0</v>
          </cell>
          <cell r="H109">
            <v>0</v>
          </cell>
          <cell r="I109">
            <v>0</v>
          </cell>
          <cell r="J109">
            <v>1652</v>
          </cell>
          <cell r="M109">
            <v>-1652</v>
          </cell>
          <cell r="N109">
            <v>0</v>
          </cell>
          <cell r="O109">
            <v>1652</v>
          </cell>
          <cell r="R109">
            <v>-1652</v>
          </cell>
          <cell r="S109">
            <v>0</v>
          </cell>
          <cell r="V109" t="str">
            <v>Embedded</v>
          </cell>
          <cell r="W109" t="str">
            <v>Finance</v>
          </cell>
          <cell r="AA109" t="str">
            <v>[10601]  Commonwealth Edison CompanyEmbeddedFinance</v>
          </cell>
          <cell r="AB109" t="str">
            <v>[10601]  Commonwealth Edison CompanyEmbedded (Finance)Salaries and Wages</v>
          </cell>
          <cell r="AC109" t="str">
            <v>[10601]  Commonwealth Edison CompanyEmbedded (Finance)Controller - ComEd (00824)</v>
          </cell>
          <cell r="AF109" t="str">
            <v>EEDControllerSalaries and Wages</v>
          </cell>
        </row>
        <row r="110">
          <cell r="E110">
            <v>60919</v>
          </cell>
          <cell r="H110">
            <v>-1699</v>
          </cell>
          <cell r="I110">
            <v>-1699</v>
          </cell>
          <cell r="J110">
            <v>240496</v>
          </cell>
          <cell r="M110">
            <v>-4775</v>
          </cell>
          <cell r="N110">
            <v>-1699</v>
          </cell>
          <cell r="O110">
            <v>672707</v>
          </cell>
          <cell r="R110">
            <v>15520</v>
          </cell>
          <cell r="S110">
            <v>-1699</v>
          </cell>
          <cell r="V110" t="str">
            <v>Embedded</v>
          </cell>
          <cell r="W110" t="str">
            <v>Finance</v>
          </cell>
          <cell r="AA110" t="str">
            <v>[10601]  Commonwealth Edison CompanyEmbeddedFinance</v>
          </cell>
          <cell r="AB110" t="str">
            <v>[10601]  Commonwealth Edison CompanyEmbedded (Finance)Pension and Benefits</v>
          </cell>
          <cell r="AC110" t="str">
            <v>[10601]  Commonwealth Edison CompanyEmbedded (Finance)Controller - ComEd (00824)</v>
          </cell>
          <cell r="AF110" t="str">
            <v>EEDControllerPension and Benefits</v>
          </cell>
        </row>
        <row r="111">
          <cell r="E111">
            <v>28123</v>
          </cell>
          <cell r="H111">
            <v>4517</v>
          </cell>
          <cell r="I111">
            <v>4517</v>
          </cell>
          <cell r="J111">
            <v>119471</v>
          </cell>
          <cell r="M111">
            <v>10419</v>
          </cell>
          <cell r="N111">
            <v>4517</v>
          </cell>
          <cell r="O111">
            <v>391473</v>
          </cell>
          <cell r="R111">
            <v>10419</v>
          </cell>
          <cell r="S111">
            <v>4517</v>
          </cell>
          <cell r="V111" t="str">
            <v>Embedded</v>
          </cell>
          <cell r="W111" t="str">
            <v>Finance</v>
          </cell>
          <cell r="AA111" t="str">
            <v>[10601]  Commonwealth Edison CompanyEmbeddedFinance</v>
          </cell>
          <cell r="AB111" t="str">
            <v>[10601]  Commonwealth Edison CompanyEmbedded (Finance)Salaries and Wages</v>
          </cell>
          <cell r="AC111" t="str">
            <v>[10601]  Commonwealth Edison CompanyEmbedded (Finance)Tax ComEd (00841)</v>
          </cell>
          <cell r="AF111" t="str">
            <v>EEDTaxSalaries and Wages</v>
          </cell>
        </row>
        <row r="112">
          <cell r="E112">
            <v>337</v>
          </cell>
          <cell r="H112">
            <v>4663</v>
          </cell>
          <cell r="I112">
            <v>4663</v>
          </cell>
          <cell r="J112">
            <v>1848</v>
          </cell>
          <cell r="M112">
            <v>18152</v>
          </cell>
          <cell r="N112">
            <v>4663</v>
          </cell>
          <cell r="O112">
            <v>41848</v>
          </cell>
          <cell r="R112">
            <v>18152</v>
          </cell>
          <cell r="S112">
            <v>4663</v>
          </cell>
          <cell r="V112" t="str">
            <v>Embedded</v>
          </cell>
          <cell r="W112" t="str">
            <v>Finance</v>
          </cell>
          <cell r="AA112" t="str">
            <v>[10601]  Commonwealth Edison CompanyEmbeddedFinance</v>
          </cell>
          <cell r="AB112" t="str">
            <v>[10601]  Commonwealth Edison CompanyEmbedded (Finance)Travel, Entertainment &amp; Reimb</v>
          </cell>
          <cell r="AC112" t="str">
            <v>[10601]  Commonwealth Edison CompanyEmbedded (Finance)Tax ComEd (00841)</v>
          </cell>
          <cell r="AF112" t="str">
            <v>EEDTaxTravel, Entertainment &amp; Reimb</v>
          </cell>
        </row>
        <row r="113">
          <cell r="E113">
            <v>79101</v>
          </cell>
          <cell r="H113">
            <v>-58201</v>
          </cell>
          <cell r="I113">
            <v>-58201</v>
          </cell>
          <cell r="J113">
            <v>1820111</v>
          </cell>
          <cell r="M113">
            <v>-1736511</v>
          </cell>
          <cell r="N113">
            <v>-58201</v>
          </cell>
          <cell r="O113">
            <v>1987311</v>
          </cell>
          <cell r="R113">
            <v>-1736511</v>
          </cell>
          <cell r="S113">
            <v>-58201</v>
          </cell>
          <cell r="V113" t="str">
            <v>Embedded</v>
          </cell>
          <cell r="W113" t="str">
            <v>Finance</v>
          </cell>
          <cell r="AA113" t="str">
            <v>[10601]  Commonwealth Edison CompanyEmbeddedFinance</v>
          </cell>
          <cell r="AB113" t="str">
            <v>[10601]  Commonwealth Edison CompanyEmbedded (Finance)Contracting</v>
          </cell>
          <cell r="AC113" t="str">
            <v>[10601]  Commonwealth Edison CompanyEmbedded (Finance)Tax ComEd (00841)</v>
          </cell>
          <cell r="AF113" t="str">
            <v>EEDTaxContracting</v>
          </cell>
        </row>
        <row r="114">
          <cell r="E114">
            <v>2083</v>
          </cell>
          <cell r="H114">
            <v>-1283</v>
          </cell>
          <cell r="I114">
            <v>-1283</v>
          </cell>
          <cell r="J114">
            <v>7697</v>
          </cell>
          <cell r="M114">
            <v>-4497</v>
          </cell>
          <cell r="N114">
            <v>-1283</v>
          </cell>
          <cell r="O114">
            <v>14097</v>
          </cell>
          <cell r="R114">
            <v>-4497</v>
          </cell>
          <cell r="S114">
            <v>-1283</v>
          </cell>
          <cell r="V114" t="str">
            <v>Embedded</v>
          </cell>
          <cell r="W114" t="str">
            <v>Finance</v>
          </cell>
          <cell r="AA114" t="str">
            <v>[10601]  Commonwealth Edison CompanyEmbeddedFinance</v>
          </cell>
          <cell r="AB114" t="str">
            <v>[10601]  Commonwealth Edison CompanyEmbedded (Finance)Business Services</v>
          </cell>
          <cell r="AC114" t="str">
            <v>[10601]  Commonwealth Edison CompanyEmbedded (Finance)Tax ComEd (00841)</v>
          </cell>
          <cell r="AF114" t="str">
            <v>EEDTaxBusiness Services</v>
          </cell>
        </row>
        <row r="115">
          <cell r="E115">
            <v>0</v>
          </cell>
          <cell r="H115">
            <v>850</v>
          </cell>
          <cell r="I115">
            <v>850</v>
          </cell>
          <cell r="J115">
            <v>0</v>
          </cell>
          <cell r="M115">
            <v>3400</v>
          </cell>
          <cell r="N115">
            <v>850</v>
          </cell>
          <cell r="O115">
            <v>6800</v>
          </cell>
          <cell r="R115">
            <v>3400</v>
          </cell>
          <cell r="S115">
            <v>850</v>
          </cell>
          <cell r="V115" t="str">
            <v>Embedded</v>
          </cell>
          <cell r="W115" t="str">
            <v>Finance</v>
          </cell>
          <cell r="AA115" t="str">
            <v>[10601]  Commonwealth Edison CompanyEmbeddedFinance</v>
          </cell>
          <cell r="AB115" t="str">
            <v>[10601]  Commonwealth Edison CompanyEmbedded (Finance)Materials and Supplies</v>
          </cell>
          <cell r="AC115" t="str">
            <v>[10601]  Commonwealth Edison CompanyEmbedded (Finance)Tax ComEd (00841)</v>
          </cell>
          <cell r="AF115" t="str">
            <v>EEDTaxMaterials and Supplies</v>
          </cell>
        </row>
        <row r="116">
          <cell r="E116">
            <v>63</v>
          </cell>
          <cell r="H116">
            <v>-63</v>
          </cell>
          <cell r="I116">
            <v>-63</v>
          </cell>
          <cell r="J116">
            <v>843</v>
          </cell>
          <cell r="M116">
            <v>-843</v>
          </cell>
          <cell r="N116">
            <v>-63</v>
          </cell>
          <cell r="O116">
            <v>843</v>
          </cell>
          <cell r="R116">
            <v>-843</v>
          </cell>
          <cell r="S116">
            <v>-63</v>
          </cell>
          <cell r="V116" t="str">
            <v>Embedded</v>
          </cell>
          <cell r="W116" t="str">
            <v>Finance</v>
          </cell>
          <cell r="AA116" t="str">
            <v>[10601]  Commonwealth Edison CompanyEmbeddedFinance</v>
          </cell>
          <cell r="AB116" t="str">
            <v>[10601]  Commonwealth Edison CompanyEmbedded (Finance)Travel, Entertainment &amp; Reimb</v>
          </cell>
          <cell r="AC116" t="str">
            <v>[10601]  Commonwealth Edison CompanyEmbedded (Finance)Tax ComEd (00841)</v>
          </cell>
          <cell r="AF116" t="str">
            <v>EEDTaxTravel, Entertainment &amp; Reimb</v>
          </cell>
        </row>
        <row r="117">
          <cell r="E117">
            <v>475</v>
          </cell>
          <cell r="H117">
            <v>-225</v>
          </cell>
          <cell r="I117">
            <v>-225</v>
          </cell>
          <cell r="J117">
            <v>1433</v>
          </cell>
          <cell r="M117">
            <v>-433</v>
          </cell>
          <cell r="N117">
            <v>-225</v>
          </cell>
          <cell r="O117">
            <v>3433</v>
          </cell>
          <cell r="R117">
            <v>-433</v>
          </cell>
          <cell r="S117">
            <v>-225</v>
          </cell>
          <cell r="V117" t="str">
            <v>Embedded</v>
          </cell>
          <cell r="W117" t="str">
            <v>Finance</v>
          </cell>
          <cell r="AA117" t="str">
            <v>[10601]  Commonwealth Edison CompanyEmbeddedFinance</v>
          </cell>
          <cell r="AB117" t="str">
            <v>[10601]  Commonwealth Edison CompanyEmbedded (Finance)Other Operating Expenses</v>
          </cell>
          <cell r="AC117" t="str">
            <v>[10601]  Commonwealth Edison CompanyEmbedded (Finance)Tax ComEd (00841)</v>
          </cell>
          <cell r="AF117" t="str">
            <v>EEDTaxOther Operating Expenses</v>
          </cell>
        </row>
        <row r="118">
          <cell r="E118">
            <v>293</v>
          </cell>
          <cell r="H118">
            <v>-293</v>
          </cell>
          <cell r="I118">
            <v>-293</v>
          </cell>
          <cell r="J118">
            <v>892</v>
          </cell>
          <cell r="M118">
            <v>-892</v>
          </cell>
          <cell r="N118">
            <v>-293</v>
          </cell>
          <cell r="O118">
            <v>892</v>
          </cell>
          <cell r="R118">
            <v>-892</v>
          </cell>
          <cell r="S118">
            <v>-293</v>
          </cell>
          <cell r="V118" t="str">
            <v>Embedded</v>
          </cell>
          <cell r="W118" t="str">
            <v>Finance</v>
          </cell>
          <cell r="AA118" t="str">
            <v>[10601]  Commonwealth Edison CompanyEmbeddedFinance</v>
          </cell>
          <cell r="AB118" t="str">
            <v>[10601]  Commonwealth Edison CompanyEmbedded (Finance)Other Operating Expenses</v>
          </cell>
          <cell r="AC118" t="str">
            <v>[10601]  Commonwealth Edison CompanyEmbedded (Finance)Tax ComEd (00841)</v>
          </cell>
          <cell r="AF118" t="str">
            <v>EEDTaxOther Operating Expenses</v>
          </cell>
        </row>
        <row r="119">
          <cell r="E119">
            <v>0</v>
          </cell>
          <cell r="H119">
            <v>2400</v>
          </cell>
          <cell r="I119">
            <v>2400</v>
          </cell>
          <cell r="J119">
            <v>2299</v>
          </cell>
          <cell r="M119">
            <v>7301</v>
          </cell>
          <cell r="N119">
            <v>2400</v>
          </cell>
          <cell r="O119">
            <v>21499</v>
          </cell>
          <cell r="R119">
            <v>7301</v>
          </cell>
          <cell r="S119">
            <v>2400</v>
          </cell>
          <cell r="V119" t="str">
            <v>Embedded</v>
          </cell>
          <cell r="W119" t="str">
            <v>Finance</v>
          </cell>
          <cell r="AA119" t="str">
            <v>[10601]  Commonwealth Edison CompanyEmbeddedFinance</v>
          </cell>
          <cell r="AB119" t="str">
            <v>[10601]  Commonwealth Edison CompanyEmbedded (Finance)Other Operating Expenses</v>
          </cell>
          <cell r="AC119" t="str">
            <v>[10601]  Commonwealth Edison CompanyEmbedded (Finance)Tax ComEd (00841)</v>
          </cell>
          <cell r="AF119" t="str">
            <v>EEDTaxOther Operating Expenses</v>
          </cell>
        </row>
        <row r="120">
          <cell r="E120">
            <v>23297</v>
          </cell>
          <cell r="H120">
            <v>-3998</v>
          </cell>
          <cell r="I120">
            <v>-3998</v>
          </cell>
          <cell r="J120">
            <v>90680</v>
          </cell>
          <cell r="M120">
            <v>-13882</v>
          </cell>
          <cell r="N120">
            <v>-3998</v>
          </cell>
          <cell r="O120">
            <v>251504</v>
          </cell>
          <cell r="R120">
            <v>-13882</v>
          </cell>
          <cell r="S120">
            <v>-3998</v>
          </cell>
          <cell r="V120" t="str">
            <v>Embedded</v>
          </cell>
          <cell r="W120" t="str">
            <v>Finance</v>
          </cell>
          <cell r="AA120" t="str">
            <v>[10601]  Commonwealth Edison CompanyEmbeddedFinance</v>
          </cell>
          <cell r="AB120" t="str">
            <v>[10601]  Commonwealth Edison CompanyEmbedded (Finance)Pension and Benefits</v>
          </cell>
          <cell r="AC120" t="str">
            <v>[10601]  Commonwealth Edison CompanyEmbedded (Finance)Tax ComEd (00841)</v>
          </cell>
          <cell r="AF120" t="str">
            <v>EEDTaxPension and Benefits</v>
          </cell>
        </row>
        <row r="121">
          <cell r="E121">
            <v>122463</v>
          </cell>
          <cell r="H121">
            <v>-39130</v>
          </cell>
          <cell r="I121">
            <v>-39130</v>
          </cell>
          <cell r="J121">
            <v>408030</v>
          </cell>
          <cell r="M121">
            <v>-74697</v>
          </cell>
          <cell r="N121">
            <v>-39130</v>
          </cell>
          <cell r="O121">
            <v>1074697</v>
          </cell>
          <cell r="R121">
            <v>-74697</v>
          </cell>
          <cell r="S121">
            <v>-39130</v>
          </cell>
          <cell r="V121" t="str">
            <v>Embedded</v>
          </cell>
          <cell r="W121" t="str">
            <v>Finance</v>
          </cell>
          <cell r="AA121" t="str">
            <v>[10601]  Commonwealth Edison CompanyEmbeddedFinance</v>
          </cell>
          <cell r="AB121" t="str">
            <v>[10601]  Commonwealth Edison CompanyEmbedded (Finance)Other Operating Expenses</v>
          </cell>
          <cell r="AC121" t="str">
            <v>[10601]  Commonwealth Edison CompanyEmbedded (Finance)Bank Fees ComEd (00866)</v>
          </cell>
          <cell r="AF121" t="str">
            <v>EEDBank FeesOther Operating Expenses</v>
          </cell>
        </row>
        <row r="122">
          <cell r="E122">
            <v>0</v>
          </cell>
          <cell r="H122">
            <v>0</v>
          </cell>
          <cell r="I122">
            <v>0</v>
          </cell>
          <cell r="J122">
            <v>0</v>
          </cell>
          <cell r="M122">
            <v>0</v>
          </cell>
          <cell r="N122">
            <v>0</v>
          </cell>
          <cell r="R122">
            <v>0</v>
          </cell>
          <cell r="V122" t="str">
            <v>Embedded</v>
          </cell>
          <cell r="W122" t="str">
            <v>Supply Services</v>
          </cell>
          <cell r="AA122" t="str">
            <v>[10601]  Commonwealth Edison CompanyEmbeddedSupply Services</v>
          </cell>
          <cell r="AB122" t="str">
            <v>[10601]  Commonwealth Edison CompanyEmbedded (Supply Services)Contracting</v>
          </cell>
          <cell r="AC122" t="str">
            <v>[10601]  Commonwealth Edison CompanyEmbedded (Supply Services)Metro North Stores (03561)</v>
          </cell>
          <cell r="AF122" t="e">
            <v>#N/A</v>
          </cell>
        </row>
        <row r="123">
          <cell r="E123">
            <v>0</v>
          </cell>
          <cell r="H123">
            <v>0</v>
          </cell>
          <cell r="I123">
            <v>0</v>
          </cell>
          <cell r="J123">
            <v>0</v>
          </cell>
          <cell r="M123">
            <v>0</v>
          </cell>
          <cell r="N123">
            <v>0</v>
          </cell>
          <cell r="R123">
            <v>0</v>
          </cell>
          <cell r="V123" t="str">
            <v>Embedded</v>
          </cell>
          <cell r="W123" t="str">
            <v>Supply Services</v>
          </cell>
          <cell r="AA123" t="str">
            <v>[10601]  Commonwealth Edison CompanyEmbeddedSupply Services</v>
          </cell>
          <cell r="AB123" t="str">
            <v>[10601]  Commonwealth Edison CompanyEmbedded (Supply Services)Materials and Supplies</v>
          </cell>
          <cell r="AC123" t="str">
            <v>[10601]  Commonwealth Edison CompanyEmbedded (Supply Services)Metro North Stores (03561)</v>
          </cell>
          <cell r="AF123" t="e">
            <v>#N/A</v>
          </cell>
        </row>
        <row r="124">
          <cell r="E124">
            <v>0</v>
          </cell>
          <cell r="H124">
            <v>0</v>
          </cell>
          <cell r="I124">
            <v>0</v>
          </cell>
          <cell r="J124">
            <v>0</v>
          </cell>
          <cell r="M124">
            <v>0</v>
          </cell>
          <cell r="N124">
            <v>0</v>
          </cell>
          <cell r="O124">
            <v>0</v>
          </cell>
          <cell r="R124">
            <v>0</v>
          </cell>
          <cell r="S124">
            <v>0</v>
          </cell>
          <cell r="V124" t="str">
            <v>Embedded</v>
          </cell>
          <cell r="W124" t="str">
            <v>Supply Services</v>
          </cell>
          <cell r="AA124" t="str">
            <v>[10601]  Commonwealth Edison CompanyEmbeddedSupply Services</v>
          </cell>
          <cell r="AB124" t="str">
            <v>[10601]  Commonwealth Edison CompanyEmbedded (Supply Services)Travel, Entertainment &amp; Reimb</v>
          </cell>
          <cell r="AC124" t="str">
            <v>[10601]  Commonwealth Edison CompanyEmbedded (Supply Services)Metro North Stores (03561)</v>
          </cell>
          <cell r="AF124" t="e">
            <v>#N/A</v>
          </cell>
        </row>
        <row r="125">
          <cell r="E125">
            <v>0</v>
          </cell>
          <cell r="H125">
            <v>0</v>
          </cell>
          <cell r="I125">
            <v>0</v>
          </cell>
          <cell r="J125">
            <v>0</v>
          </cell>
          <cell r="M125">
            <v>0</v>
          </cell>
          <cell r="N125">
            <v>0</v>
          </cell>
          <cell r="O125">
            <v>0</v>
          </cell>
          <cell r="R125">
            <v>0</v>
          </cell>
          <cell r="S125">
            <v>0</v>
          </cell>
          <cell r="V125" t="str">
            <v>Embedded</v>
          </cell>
          <cell r="W125" t="str">
            <v>Supply Services</v>
          </cell>
          <cell r="AA125" t="str">
            <v>[10601]  Commonwealth Edison CompanyEmbeddedSupply Services</v>
          </cell>
          <cell r="AB125" t="str">
            <v>[10601]  Commonwealth Edison CompanyEmbedded (Supply Services)Other Operating Expenses</v>
          </cell>
          <cell r="AC125" t="str">
            <v>[10601]  Commonwealth Edison CompanyEmbedded (Supply Services)Metro North Stores (03561)</v>
          </cell>
          <cell r="AF125" t="e">
            <v>#N/A</v>
          </cell>
        </row>
        <row r="126">
          <cell r="E126">
            <v>0</v>
          </cell>
          <cell r="H126">
            <v>0</v>
          </cell>
          <cell r="I126">
            <v>0</v>
          </cell>
          <cell r="J126">
            <v>0</v>
          </cell>
          <cell r="M126">
            <v>0</v>
          </cell>
          <cell r="N126">
            <v>0</v>
          </cell>
          <cell r="R126">
            <v>0</v>
          </cell>
          <cell r="V126" t="str">
            <v>Embedded</v>
          </cell>
          <cell r="W126" t="str">
            <v>Supply Services</v>
          </cell>
          <cell r="AA126" t="str">
            <v>[10601]  Commonwealth Edison CompanyEmbeddedSupply Services</v>
          </cell>
          <cell r="AB126" t="str">
            <v>[10601]  Commonwealth Edison CompanyEmbedded (Supply Services)Travel, Entertainment &amp; Reimb</v>
          </cell>
          <cell r="AC126" t="str">
            <v>[10601]  Commonwealth Edison CompanyEmbedded (Supply Services)Metro North Stores (03561)</v>
          </cell>
          <cell r="AF126" t="e">
            <v>#N/A</v>
          </cell>
        </row>
        <row r="127">
          <cell r="E127">
            <v>0</v>
          </cell>
          <cell r="H127">
            <v>0</v>
          </cell>
          <cell r="I127">
            <v>0</v>
          </cell>
          <cell r="J127">
            <v>0</v>
          </cell>
          <cell r="M127">
            <v>0</v>
          </cell>
          <cell r="N127">
            <v>0</v>
          </cell>
          <cell r="O127">
            <v>0</v>
          </cell>
          <cell r="R127">
            <v>0</v>
          </cell>
          <cell r="S127">
            <v>0</v>
          </cell>
          <cell r="V127" t="str">
            <v>Embedded</v>
          </cell>
          <cell r="W127" t="str">
            <v>Supply Services</v>
          </cell>
          <cell r="AA127" t="str">
            <v>[10601]  Commonwealth Edison CompanyEmbeddedSupply Services</v>
          </cell>
          <cell r="AB127" t="str">
            <v>[10601]  Commonwealth Edison CompanyEmbedded (Supply Services)Other Operating Expenses</v>
          </cell>
          <cell r="AC127" t="str">
            <v>[10601]  Commonwealth Edison CompanyEmbedded (Supply Services)Metro North Stores (03561)</v>
          </cell>
          <cell r="AF127" t="e">
            <v>#N/A</v>
          </cell>
        </row>
        <row r="128">
          <cell r="E128">
            <v>0</v>
          </cell>
          <cell r="H128">
            <v>0</v>
          </cell>
          <cell r="I128">
            <v>0</v>
          </cell>
          <cell r="J128">
            <v>0</v>
          </cell>
          <cell r="M128">
            <v>0</v>
          </cell>
          <cell r="N128">
            <v>0</v>
          </cell>
          <cell r="R128">
            <v>0</v>
          </cell>
          <cell r="V128" t="str">
            <v>Embedded</v>
          </cell>
          <cell r="W128" t="str">
            <v>Supply Services</v>
          </cell>
          <cell r="AA128" t="str">
            <v>[10601]  Commonwealth Edison CompanyEmbeddedSupply Services</v>
          </cell>
          <cell r="AB128" t="str">
            <v>[10601]  Commonwealth Edison CompanyEmbedded (Supply Services)Transportation</v>
          </cell>
          <cell r="AC128" t="str">
            <v>[10601]  Commonwealth Edison CompanyEmbedded (Supply Services)Metro North Stores (03561)</v>
          </cell>
          <cell r="AF128" t="e">
            <v>#N/A</v>
          </cell>
        </row>
        <row r="129">
          <cell r="E129">
            <v>0</v>
          </cell>
          <cell r="H129">
            <v>0</v>
          </cell>
          <cell r="I129">
            <v>0</v>
          </cell>
          <cell r="J129">
            <v>50</v>
          </cell>
          <cell r="M129">
            <v>-50</v>
          </cell>
          <cell r="N129">
            <v>0</v>
          </cell>
          <cell r="O129">
            <v>50</v>
          </cell>
          <cell r="R129">
            <v>-50</v>
          </cell>
          <cell r="S129">
            <v>0</v>
          </cell>
          <cell r="V129" t="str">
            <v>Embedded</v>
          </cell>
          <cell r="W129" t="str">
            <v>Supply Services</v>
          </cell>
          <cell r="AA129" t="str">
            <v>[10601]  Commonwealth Edison CompanyEmbeddedSupply Services</v>
          </cell>
          <cell r="AB129" t="str">
            <v>[10601]  Commonwealth Edison CompanyEmbedded (Supply Services)Contracting</v>
          </cell>
          <cell r="AC129" t="str">
            <v>[10601]  Commonwealth Edison CompanyEmbedded (Supply Services)Northern Region Stores (04560)</v>
          </cell>
          <cell r="AF129" t="e">
            <v>#N/A</v>
          </cell>
        </row>
        <row r="130">
          <cell r="E130">
            <v>0</v>
          </cell>
          <cell r="H130">
            <v>0</v>
          </cell>
          <cell r="I130">
            <v>0</v>
          </cell>
          <cell r="J130">
            <v>0</v>
          </cell>
          <cell r="M130">
            <v>0</v>
          </cell>
          <cell r="N130">
            <v>0</v>
          </cell>
          <cell r="O130">
            <v>0</v>
          </cell>
          <cell r="R130">
            <v>0</v>
          </cell>
          <cell r="S130">
            <v>0</v>
          </cell>
          <cell r="V130" t="str">
            <v>Embedded</v>
          </cell>
          <cell r="W130" t="str">
            <v>Supply Services</v>
          </cell>
          <cell r="AA130" t="str">
            <v>[10601]  Commonwealth Edison CompanyEmbeddedSupply Services</v>
          </cell>
          <cell r="AB130" t="str">
            <v>[10601]  Commonwealth Edison CompanyEmbedded (Supply Services)Business Services</v>
          </cell>
          <cell r="AC130" t="str">
            <v>[10601]  Commonwealth Edison CompanyEmbedded (Supply Services)Northern Region Stores (04560)</v>
          </cell>
          <cell r="AF130" t="e">
            <v>#N/A</v>
          </cell>
        </row>
        <row r="131">
          <cell r="E131">
            <v>0</v>
          </cell>
          <cell r="H131">
            <v>0</v>
          </cell>
          <cell r="I131">
            <v>0</v>
          </cell>
          <cell r="J131">
            <v>0</v>
          </cell>
          <cell r="M131">
            <v>0</v>
          </cell>
          <cell r="N131">
            <v>0</v>
          </cell>
          <cell r="O131">
            <v>0</v>
          </cell>
          <cell r="R131">
            <v>0</v>
          </cell>
          <cell r="S131">
            <v>0</v>
          </cell>
          <cell r="V131" t="str">
            <v>Embedded</v>
          </cell>
          <cell r="W131" t="str">
            <v>Supply Services</v>
          </cell>
          <cell r="AA131" t="str">
            <v>[10601]  Commonwealth Edison CompanyEmbeddedSupply Services</v>
          </cell>
          <cell r="AB131" t="str">
            <v>[10601]  Commonwealth Edison CompanyEmbedded (Supply Services)Materials and Supplies</v>
          </cell>
          <cell r="AC131" t="str">
            <v>[10601]  Commonwealth Edison CompanyEmbedded (Supply Services)Northern Region Stores (04560)</v>
          </cell>
          <cell r="AF131" t="e">
            <v>#N/A</v>
          </cell>
        </row>
        <row r="132">
          <cell r="E132">
            <v>0</v>
          </cell>
          <cell r="H132">
            <v>0</v>
          </cell>
          <cell r="I132">
            <v>0</v>
          </cell>
          <cell r="J132">
            <v>0</v>
          </cell>
          <cell r="M132">
            <v>0</v>
          </cell>
          <cell r="N132">
            <v>0</v>
          </cell>
          <cell r="O132">
            <v>0</v>
          </cell>
          <cell r="R132">
            <v>0</v>
          </cell>
          <cell r="S132">
            <v>0</v>
          </cell>
          <cell r="V132" t="str">
            <v>Embedded</v>
          </cell>
          <cell r="W132" t="str">
            <v>Supply Services</v>
          </cell>
          <cell r="AA132" t="str">
            <v>[10601]  Commonwealth Edison CompanyEmbeddedSupply Services</v>
          </cell>
          <cell r="AB132" t="str">
            <v>[10601]  Commonwealth Edison CompanyEmbedded (Supply Services)Other Operating Expenses</v>
          </cell>
          <cell r="AC132" t="str">
            <v>[10601]  Commonwealth Edison CompanyEmbedded (Supply Services)Northern Region Stores (04560)</v>
          </cell>
          <cell r="AF132" t="e">
            <v>#N/A</v>
          </cell>
        </row>
        <row r="133">
          <cell r="E133">
            <v>0</v>
          </cell>
          <cell r="H133">
            <v>0</v>
          </cell>
          <cell r="I133">
            <v>0</v>
          </cell>
          <cell r="J133">
            <v>0</v>
          </cell>
          <cell r="M133">
            <v>0</v>
          </cell>
          <cell r="N133">
            <v>0</v>
          </cell>
          <cell r="R133">
            <v>0</v>
          </cell>
          <cell r="V133" t="str">
            <v>Embedded</v>
          </cell>
          <cell r="W133" t="str">
            <v>Supply Services</v>
          </cell>
          <cell r="AA133" t="str">
            <v>[10601]  Commonwealth Edison CompanyEmbeddedSupply Services</v>
          </cell>
          <cell r="AB133" t="str">
            <v>[10601]  Commonwealth Edison CompanyEmbedded (Supply Services)Other Operating Expenses</v>
          </cell>
          <cell r="AC133" t="str">
            <v>[10601]  Commonwealth Edison CompanyEmbedded (Supply Services)Northern Region Stores (04560)</v>
          </cell>
          <cell r="AF133" t="e">
            <v>#N/A</v>
          </cell>
        </row>
        <row r="134">
          <cell r="E134">
            <v>0</v>
          </cell>
          <cell r="H134">
            <v>0</v>
          </cell>
          <cell r="I134">
            <v>0</v>
          </cell>
          <cell r="J134">
            <v>0</v>
          </cell>
          <cell r="M134">
            <v>0</v>
          </cell>
          <cell r="N134">
            <v>0</v>
          </cell>
          <cell r="O134">
            <v>0</v>
          </cell>
          <cell r="R134">
            <v>0</v>
          </cell>
          <cell r="S134">
            <v>0</v>
          </cell>
          <cell r="V134" t="str">
            <v>Embedded</v>
          </cell>
          <cell r="W134" t="str">
            <v>Supply Services</v>
          </cell>
          <cell r="AA134" t="str">
            <v>[10601]  Commonwealth Edison CompanyEmbeddedSupply Services</v>
          </cell>
          <cell r="AB134" t="str">
            <v>[10601]  Commonwealth Edison CompanyEmbedded (Supply Services)Other Operating Expenses</v>
          </cell>
          <cell r="AC134" t="str">
            <v>[10601]  Commonwealth Edison CompanyEmbedded (Supply Services)Northern Region Stores (04560)</v>
          </cell>
          <cell r="AF134" t="e">
            <v>#N/A</v>
          </cell>
        </row>
        <row r="135">
          <cell r="E135">
            <v>0</v>
          </cell>
          <cell r="H135">
            <v>0</v>
          </cell>
          <cell r="I135">
            <v>0</v>
          </cell>
          <cell r="J135">
            <v>290</v>
          </cell>
          <cell r="M135">
            <v>-290</v>
          </cell>
          <cell r="N135">
            <v>0</v>
          </cell>
          <cell r="O135">
            <v>290</v>
          </cell>
          <cell r="R135">
            <v>-290</v>
          </cell>
          <cell r="S135">
            <v>0</v>
          </cell>
          <cell r="V135" t="str">
            <v>Embedded</v>
          </cell>
          <cell r="W135" t="str">
            <v>Supply Services</v>
          </cell>
          <cell r="AA135" t="str">
            <v>[10601]  Commonwealth Edison CompanyEmbeddedSupply Services</v>
          </cell>
          <cell r="AB135" t="str">
            <v>[10601]  Commonwealth Edison CompanyEmbedded (Supply Services)Overtime</v>
          </cell>
          <cell r="AC135" t="str">
            <v>[10601]  Commonwealth Edison CompanyEmbedded (Supply Services)Northern Region Stores (04560)</v>
          </cell>
          <cell r="AF135" t="e">
            <v>#N/A</v>
          </cell>
        </row>
        <row r="136">
          <cell r="E136">
            <v>0</v>
          </cell>
          <cell r="H136">
            <v>0</v>
          </cell>
          <cell r="I136">
            <v>0</v>
          </cell>
          <cell r="J136">
            <v>0</v>
          </cell>
          <cell r="M136">
            <v>0</v>
          </cell>
          <cell r="N136">
            <v>0</v>
          </cell>
          <cell r="R136">
            <v>0</v>
          </cell>
          <cell r="V136" t="str">
            <v>Embedded</v>
          </cell>
          <cell r="W136" t="str">
            <v>Supply Services</v>
          </cell>
          <cell r="AA136" t="str">
            <v>[10601]  Commonwealth Edison CompanyEmbeddedSupply Services</v>
          </cell>
          <cell r="AB136" t="str">
            <v>[10601]  Commonwealth Edison CompanyEmbedded (Supply Services)Transportation</v>
          </cell>
          <cell r="AC136" t="str">
            <v>[10601]  Commonwealth Edison CompanyEmbedded (Supply Services)Northern Region Stores (04560)</v>
          </cell>
          <cell r="AF136" t="e">
            <v>#N/A</v>
          </cell>
        </row>
        <row r="137">
          <cell r="E137">
            <v>0</v>
          </cell>
          <cell r="H137">
            <v>0</v>
          </cell>
          <cell r="I137">
            <v>0</v>
          </cell>
          <cell r="J137">
            <v>25</v>
          </cell>
          <cell r="M137">
            <v>-25</v>
          </cell>
          <cell r="N137">
            <v>0</v>
          </cell>
          <cell r="O137">
            <v>25</v>
          </cell>
          <cell r="R137">
            <v>-25</v>
          </cell>
          <cell r="S137">
            <v>0</v>
          </cell>
          <cell r="V137" t="str">
            <v>Embedded</v>
          </cell>
          <cell r="W137" t="str">
            <v>Supply Services</v>
          </cell>
          <cell r="AA137" t="str">
            <v>[10601]  Commonwealth Edison CompanyEmbeddedSupply Services</v>
          </cell>
          <cell r="AB137" t="str">
            <v>[10601]  Commonwealth Edison CompanyEmbedded (Supply Services)Contracting</v>
          </cell>
          <cell r="AC137" t="str">
            <v>[10601]  Commonwealth Edison CompanyEmbedded (Supply Services)Southern Region Stores (06560)</v>
          </cell>
          <cell r="AF137" t="e">
            <v>#N/A</v>
          </cell>
        </row>
        <row r="138">
          <cell r="E138">
            <v>0</v>
          </cell>
          <cell r="H138">
            <v>0</v>
          </cell>
          <cell r="I138">
            <v>0</v>
          </cell>
          <cell r="J138">
            <v>0</v>
          </cell>
          <cell r="M138">
            <v>0</v>
          </cell>
          <cell r="N138">
            <v>0</v>
          </cell>
          <cell r="R138">
            <v>0</v>
          </cell>
          <cell r="V138" t="str">
            <v>Embedded</v>
          </cell>
          <cell r="W138" t="str">
            <v>Supply Services</v>
          </cell>
          <cell r="AA138" t="str">
            <v>[10601]  Commonwealth Edison CompanyEmbeddedSupply Services</v>
          </cell>
          <cell r="AB138" t="str">
            <v>[10601]  Commonwealth Edison CompanyEmbedded (Supply Services)Materials and Supplies</v>
          </cell>
          <cell r="AC138" t="str">
            <v>[10601]  Commonwealth Edison CompanyEmbedded (Supply Services)Southern Region Stores (06560)</v>
          </cell>
          <cell r="AF138" t="e">
            <v>#N/A</v>
          </cell>
        </row>
        <row r="139">
          <cell r="E139">
            <v>0</v>
          </cell>
          <cell r="H139">
            <v>0</v>
          </cell>
          <cell r="I139">
            <v>0</v>
          </cell>
          <cell r="J139">
            <v>0</v>
          </cell>
          <cell r="M139">
            <v>0</v>
          </cell>
          <cell r="N139">
            <v>0</v>
          </cell>
          <cell r="O139">
            <v>0</v>
          </cell>
          <cell r="R139">
            <v>0</v>
          </cell>
          <cell r="S139">
            <v>0</v>
          </cell>
          <cell r="V139" t="str">
            <v>Embedded</v>
          </cell>
          <cell r="W139" t="str">
            <v>Supply Services</v>
          </cell>
          <cell r="AA139" t="str">
            <v>[10601]  Commonwealth Edison CompanyEmbeddedSupply Services</v>
          </cell>
          <cell r="AB139" t="str">
            <v>[10601]  Commonwealth Edison CompanyEmbedded (Supply Services)Travel, Entertainment &amp; Reimb</v>
          </cell>
          <cell r="AC139" t="str">
            <v>[10601]  Commonwealth Edison CompanyEmbedded (Supply Services)Southern Region Stores (06560)</v>
          </cell>
          <cell r="AF139" t="e">
            <v>#N/A</v>
          </cell>
        </row>
        <row r="140">
          <cell r="E140">
            <v>386</v>
          </cell>
          <cell r="H140">
            <v>-386</v>
          </cell>
          <cell r="I140">
            <v>-386</v>
          </cell>
          <cell r="J140">
            <v>1808</v>
          </cell>
          <cell r="M140">
            <v>-1808</v>
          </cell>
          <cell r="N140">
            <v>-386</v>
          </cell>
          <cell r="O140">
            <v>1808</v>
          </cell>
          <cell r="R140">
            <v>-1808</v>
          </cell>
          <cell r="S140">
            <v>-386</v>
          </cell>
          <cell r="V140" t="str">
            <v>Embedded</v>
          </cell>
          <cell r="W140" t="str">
            <v>Supply Services</v>
          </cell>
          <cell r="AA140" t="str">
            <v>[10601]  Commonwealth Edison CompanyEmbeddedSupply Services</v>
          </cell>
          <cell r="AB140" t="str">
            <v>[10601]  Commonwealth Edison CompanyEmbedded (Supply Services)Other Operating Expenses</v>
          </cell>
          <cell r="AC140" t="str">
            <v>[10601]  Commonwealth Edison CompanyEmbedded (Supply Services)Southern Region Stores (06560)</v>
          </cell>
          <cell r="AF140" t="e">
            <v>#N/A</v>
          </cell>
        </row>
        <row r="141">
          <cell r="E141">
            <v>0</v>
          </cell>
          <cell r="H141">
            <v>0</v>
          </cell>
          <cell r="I141">
            <v>0</v>
          </cell>
          <cell r="J141">
            <v>-1658</v>
          </cell>
          <cell r="M141">
            <v>1658</v>
          </cell>
          <cell r="N141">
            <v>0</v>
          </cell>
          <cell r="O141">
            <v>-1658</v>
          </cell>
          <cell r="R141">
            <v>1658</v>
          </cell>
          <cell r="S141">
            <v>0</v>
          </cell>
          <cell r="V141" t="str">
            <v>Embedded</v>
          </cell>
          <cell r="W141" t="str">
            <v>Supply Services</v>
          </cell>
          <cell r="AA141" t="str">
            <v>[10601]  Commonwealth Edison CompanyEmbeddedSupply Services</v>
          </cell>
          <cell r="AB141" t="str">
            <v>[10601]  Commonwealth Edison CompanyEmbedded (Supply Services)Other Operating Expenses</v>
          </cell>
          <cell r="AC141" t="str">
            <v>[10601]  Commonwealth Edison CompanyEmbedded (Supply Services)Southern Region Stores (06560)</v>
          </cell>
          <cell r="AF141" t="e">
            <v>#N/A</v>
          </cell>
        </row>
        <row r="142">
          <cell r="E142">
            <v>0</v>
          </cell>
          <cell r="H142">
            <v>0</v>
          </cell>
          <cell r="I142">
            <v>0</v>
          </cell>
          <cell r="J142">
            <v>0</v>
          </cell>
          <cell r="M142">
            <v>0</v>
          </cell>
          <cell r="N142">
            <v>0</v>
          </cell>
          <cell r="O142">
            <v>0</v>
          </cell>
          <cell r="R142">
            <v>0</v>
          </cell>
          <cell r="S142">
            <v>0</v>
          </cell>
          <cell r="V142" t="str">
            <v>Embedded</v>
          </cell>
          <cell r="W142" t="str">
            <v>Supply Services</v>
          </cell>
          <cell r="AA142" t="str">
            <v>[10601]  Commonwealth Edison CompanyEmbeddedSupply Services</v>
          </cell>
          <cell r="AB142" t="str">
            <v>[10601]  Commonwealth Edison CompanyEmbedded (Supply Services)Other Operating Expenses</v>
          </cell>
          <cell r="AC142" t="str">
            <v>[10601]  Commonwealth Edison CompanyEmbedded (Supply Services)Southern Region Stores (06560)</v>
          </cell>
          <cell r="AF142" t="e">
            <v>#N/A</v>
          </cell>
        </row>
        <row r="143">
          <cell r="E143">
            <v>0</v>
          </cell>
          <cell r="H143">
            <v>0</v>
          </cell>
          <cell r="I143">
            <v>0</v>
          </cell>
          <cell r="J143">
            <v>0</v>
          </cell>
          <cell r="M143">
            <v>0</v>
          </cell>
          <cell r="N143">
            <v>0</v>
          </cell>
          <cell r="R143">
            <v>0</v>
          </cell>
          <cell r="V143" t="str">
            <v>Embedded</v>
          </cell>
          <cell r="W143" t="str">
            <v>Supply Services</v>
          </cell>
          <cell r="AA143" t="str">
            <v>[10601]  Commonwealth Edison CompanyEmbeddedSupply Services</v>
          </cell>
          <cell r="AB143" t="str">
            <v>[10601]  Commonwealth Edison CompanyEmbedded (Supply Services)Transportation</v>
          </cell>
          <cell r="AC143" t="str">
            <v>[10601]  Commonwealth Edison CompanyEmbedded (Supply Services)Southern Region Stores (06560)</v>
          </cell>
          <cell r="AF143" t="e">
            <v>#N/A</v>
          </cell>
        </row>
        <row r="144">
          <cell r="E144">
            <v>0</v>
          </cell>
          <cell r="H144">
            <v>0</v>
          </cell>
          <cell r="I144">
            <v>0</v>
          </cell>
          <cell r="J144">
            <v>0</v>
          </cell>
          <cell r="M144">
            <v>0</v>
          </cell>
          <cell r="N144">
            <v>0</v>
          </cell>
          <cell r="O144">
            <v>0</v>
          </cell>
          <cell r="R144">
            <v>0</v>
          </cell>
          <cell r="S144">
            <v>0</v>
          </cell>
          <cell r="V144" t="str">
            <v>Embedded</v>
          </cell>
          <cell r="W144" t="str">
            <v>Supply Services</v>
          </cell>
          <cell r="AA144" t="str">
            <v>[10601]  Commonwealth Edison CompanyEmbeddedSupply Services</v>
          </cell>
          <cell r="AB144" t="str">
            <v>[10601]  Commonwealth Edison CompanyEmbedded (Supply Services)Contracting</v>
          </cell>
          <cell r="AC144" t="str">
            <v>[10601]  Commonwealth Edison CompanyEmbedded (Supply Services)CTEAM (06566)</v>
          </cell>
          <cell r="AF144" t="e">
            <v>#N/A</v>
          </cell>
        </row>
        <row r="145">
          <cell r="E145">
            <v>0</v>
          </cell>
          <cell r="H145">
            <v>0</v>
          </cell>
          <cell r="I145">
            <v>0</v>
          </cell>
          <cell r="J145">
            <v>75</v>
          </cell>
          <cell r="M145">
            <v>-75</v>
          </cell>
          <cell r="N145">
            <v>0</v>
          </cell>
          <cell r="O145">
            <v>75</v>
          </cell>
          <cell r="R145">
            <v>-75</v>
          </cell>
          <cell r="S145">
            <v>0</v>
          </cell>
          <cell r="V145" t="str">
            <v>Embedded</v>
          </cell>
          <cell r="W145" t="str">
            <v>Supply Services</v>
          </cell>
          <cell r="AA145" t="str">
            <v>[10601]  Commonwealth Edison CompanyEmbeddedSupply Services</v>
          </cell>
          <cell r="AB145" t="str">
            <v>[10601]  Commonwealth Edison CompanyEmbedded (Supply Services)Contracting</v>
          </cell>
          <cell r="AC145" t="str">
            <v>[10601]  Commonwealth Edison CompanyEmbedded (Supply Services)Rock River Region Stores (07560)</v>
          </cell>
          <cell r="AF145" t="e">
            <v>#N/A</v>
          </cell>
        </row>
        <row r="146">
          <cell r="E146">
            <v>0</v>
          </cell>
          <cell r="H146">
            <v>0</v>
          </cell>
          <cell r="I146">
            <v>0</v>
          </cell>
          <cell r="J146">
            <v>0</v>
          </cell>
          <cell r="M146">
            <v>0</v>
          </cell>
          <cell r="N146">
            <v>0</v>
          </cell>
          <cell r="O146">
            <v>0</v>
          </cell>
          <cell r="R146">
            <v>0</v>
          </cell>
          <cell r="S146">
            <v>0</v>
          </cell>
          <cell r="V146" t="str">
            <v>Embedded</v>
          </cell>
          <cell r="W146" t="str">
            <v>Supply Services</v>
          </cell>
          <cell r="AA146" t="str">
            <v>[10601]  Commonwealth Edison CompanyEmbeddedSupply Services</v>
          </cell>
          <cell r="AB146" t="str">
            <v>[10601]  Commonwealth Edison CompanyEmbedded (Supply Services)Business Services</v>
          </cell>
          <cell r="AC146" t="str">
            <v>[10601]  Commonwealth Edison CompanyEmbedded (Supply Services)Rock River Region Stores (07560)</v>
          </cell>
          <cell r="AF146" t="e">
            <v>#N/A</v>
          </cell>
        </row>
        <row r="147">
          <cell r="E147">
            <v>0</v>
          </cell>
          <cell r="H147">
            <v>0</v>
          </cell>
          <cell r="I147">
            <v>0</v>
          </cell>
          <cell r="J147">
            <v>0</v>
          </cell>
          <cell r="M147">
            <v>0</v>
          </cell>
          <cell r="N147">
            <v>0</v>
          </cell>
          <cell r="R147">
            <v>0</v>
          </cell>
          <cell r="V147" t="str">
            <v>Embedded</v>
          </cell>
          <cell r="W147" t="str">
            <v>Supply Services</v>
          </cell>
          <cell r="AA147" t="str">
            <v>[10601]  Commonwealth Edison CompanyEmbeddedSupply Services</v>
          </cell>
          <cell r="AB147" t="str">
            <v>[10601]  Commonwealth Edison CompanyEmbedded (Supply Services)Materials and Supplies</v>
          </cell>
          <cell r="AC147" t="str">
            <v>[10601]  Commonwealth Edison CompanyEmbedded (Supply Services)Rock River Region Stores (07560)</v>
          </cell>
          <cell r="AF147" t="e">
            <v>#N/A</v>
          </cell>
        </row>
        <row r="148">
          <cell r="E148">
            <v>0</v>
          </cell>
          <cell r="H148">
            <v>0</v>
          </cell>
          <cell r="I148">
            <v>0</v>
          </cell>
          <cell r="J148">
            <v>0</v>
          </cell>
          <cell r="M148">
            <v>0</v>
          </cell>
          <cell r="N148">
            <v>0</v>
          </cell>
          <cell r="O148">
            <v>0</v>
          </cell>
          <cell r="R148">
            <v>0</v>
          </cell>
          <cell r="S148">
            <v>0</v>
          </cell>
          <cell r="V148" t="str">
            <v>Embedded</v>
          </cell>
          <cell r="W148" t="str">
            <v>Supply Services</v>
          </cell>
          <cell r="AA148" t="str">
            <v>[10601]  Commonwealth Edison CompanyEmbeddedSupply Services</v>
          </cell>
          <cell r="AB148" t="str">
            <v>[10601]  Commonwealth Edison CompanyEmbedded (Supply Services)Travel, Entertainment &amp; Reimb</v>
          </cell>
          <cell r="AC148" t="str">
            <v>[10601]  Commonwealth Edison CompanyEmbedded (Supply Services)Rock River Region Stores (07560)</v>
          </cell>
          <cell r="AF148" t="e">
            <v>#N/A</v>
          </cell>
        </row>
        <row r="149">
          <cell r="E149">
            <v>0</v>
          </cell>
          <cell r="H149">
            <v>0</v>
          </cell>
          <cell r="I149">
            <v>0</v>
          </cell>
          <cell r="J149">
            <v>0</v>
          </cell>
          <cell r="M149">
            <v>0</v>
          </cell>
          <cell r="N149">
            <v>0</v>
          </cell>
          <cell r="O149">
            <v>0</v>
          </cell>
          <cell r="R149">
            <v>0</v>
          </cell>
          <cell r="S149">
            <v>0</v>
          </cell>
          <cell r="V149" t="str">
            <v>Embedded</v>
          </cell>
          <cell r="W149" t="str">
            <v>Supply Services</v>
          </cell>
          <cell r="AA149" t="str">
            <v>[10601]  Commonwealth Edison CompanyEmbeddedSupply Services</v>
          </cell>
          <cell r="AB149" t="str">
            <v>[10601]  Commonwealth Edison CompanyEmbedded (Supply Services)Other Operating Expenses</v>
          </cell>
          <cell r="AC149" t="str">
            <v>[10601]  Commonwealth Edison CompanyEmbedded (Supply Services)Rock River Region Stores (07560)</v>
          </cell>
          <cell r="AF149" t="e">
            <v>#N/A</v>
          </cell>
        </row>
        <row r="150">
          <cell r="E150">
            <v>0</v>
          </cell>
          <cell r="H150">
            <v>0</v>
          </cell>
          <cell r="I150">
            <v>0</v>
          </cell>
          <cell r="J150">
            <v>1433</v>
          </cell>
          <cell r="M150">
            <v>-1433</v>
          </cell>
          <cell r="N150">
            <v>0</v>
          </cell>
          <cell r="O150">
            <v>1433</v>
          </cell>
          <cell r="R150">
            <v>-1433</v>
          </cell>
          <cell r="S150">
            <v>0</v>
          </cell>
          <cell r="V150" t="str">
            <v>Embedded</v>
          </cell>
          <cell r="W150" t="str">
            <v>Supply Services</v>
          </cell>
          <cell r="AA150" t="str">
            <v>[10601]  Commonwealth Edison CompanyEmbeddedSupply Services</v>
          </cell>
          <cell r="AB150" t="str">
            <v>[10601]  Commonwealth Edison CompanyEmbedded (Supply Services)Overtime</v>
          </cell>
          <cell r="AC150" t="str">
            <v>[10601]  Commonwealth Edison CompanyEmbedded (Supply Services)Rock River Region Stores (07560)</v>
          </cell>
          <cell r="AF150" t="e">
            <v>#N/A</v>
          </cell>
        </row>
        <row r="151">
          <cell r="E151">
            <v>0</v>
          </cell>
          <cell r="H151">
            <v>0</v>
          </cell>
          <cell r="I151">
            <v>0</v>
          </cell>
          <cell r="J151">
            <v>0</v>
          </cell>
          <cell r="M151">
            <v>0</v>
          </cell>
          <cell r="N151">
            <v>0</v>
          </cell>
          <cell r="R151">
            <v>0</v>
          </cell>
          <cell r="V151" t="str">
            <v>Embedded</v>
          </cell>
          <cell r="W151" t="str">
            <v>Supply Services</v>
          </cell>
          <cell r="AA151" t="str">
            <v>[10601]  Commonwealth Edison CompanyEmbeddedSupply Services</v>
          </cell>
          <cell r="AB151" t="str">
            <v>[10601]  Commonwealth Edison CompanyEmbedded (Supply Services)Transportation</v>
          </cell>
          <cell r="AC151" t="str">
            <v>[10601]  Commonwealth Edison CompanyEmbedded (Supply Services)Rock River Region Stores (07560)</v>
          </cell>
          <cell r="AF151" t="e">
            <v>#N/A</v>
          </cell>
        </row>
        <row r="152">
          <cell r="E152">
            <v>0</v>
          </cell>
          <cell r="H152">
            <v>0</v>
          </cell>
          <cell r="I152">
            <v>0</v>
          </cell>
          <cell r="J152">
            <v>0</v>
          </cell>
          <cell r="M152">
            <v>0</v>
          </cell>
          <cell r="N152">
            <v>0</v>
          </cell>
          <cell r="O152">
            <v>0</v>
          </cell>
          <cell r="R152">
            <v>0</v>
          </cell>
          <cell r="S152">
            <v>0</v>
          </cell>
          <cell r="V152" t="str">
            <v>Embedded</v>
          </cell>
          <cell r="W152" t="str">
            <v>IT</v>
          </cell>
          <cell r="AA152" t="str">
            <v>[10601]  Commonwealth Edison CompanyEmbeddedIT</v>
          </cell>
          <cell r="AB152" t="str">
            <v>[10601]  Commonwealth Edison CompanyEmbedded (IT)Business Services</v>
          </cell>
          <cell r="AC152" t="str">
            <v>[10601]  Commonwealth Edison CompanyEmbedded (IT)Office of VP (08107)</v>
          </cell>
          <cell r="AF152" t="e">
            <v>#N/A</v>
          </cell>
        </row>
        <row r="153">
          <cell r="E153">
            <v>0</v>
          </cell>
          <cell r="H153">
            <v>0</v>
          </cell>
          <cell r="I153">
            <v>0</v>
          </cell>
          <cell r="J153">
            <v>582</v>
          </cell>
          <cell r="M153">
            <v>-582</v>
          </cell>
          <cell r="N153">
            <v>0</v>
          </cell>
          <cell r="O153">
            <v>582</v>
          </cell>
          <cell r="R153">
            <v>-582</v>
          </cell>
          <cell r="S153">
            <v>0</v>
          </cell>
          <cell r="V153" t="str">
            <v>Embedded</v>
          </cell>
          <cell r="W153" t="str">
            <v>IT</v>
          </cell>
          <cell r="AA153" t="str">
            <v>[10601]  Commonwealth Edison CompanyEmbeddedIT</v>
          </cell>
          <cell r="AB153" t="str">
            <v>[10601]  Commonwealth Edison CompanyEmbedded (IT)Other Operating Expenses</v>
          </cell>
          <cell r="AC153" t="str">
            <v>[10601]  Commonwealth Edison CompanyEmbedded (IT)Office of VP (08107)</v>
          </cell>
          <cell r="AF153" t="e">
            <v>#N/A</v>
          </cell>
        </row>
        <row r="154">
          <cell r="E154">
            <v>0</v>
          </cell>
          <cell r="H154">
            <v>0</v>
          </cell>
          <cell r="I154">
            <v>0</v>
          </cell>
          <cell r="J154">
            <v>0</v>
          </cell>
          <cell r="M154">
            <v>0</v>
          </cell>
          <cell r="N154">
            <v>0</v>
          </cell>
          <cell r="O154">
            <v>0</v>
          </cell>
          <cell r="R154">
            <v>0</v>
          </cell>
          <cell r="S154">
            <v>0</v>
          </cell>
          <cell r="V154" t="str">
            <v>Embedded</v>
          </cell>
          <cell r="W154" t="str">
            <v>IT</v>
          </cell>
          <cell r="AA154" t="str">
            <v>[10601]  Commonwealth Edison CompanyEmbeddedIT</v>
          </cell>
          <cell r="AB154" t="str">
            <v>[10601]  Commonwealth Edison CompanyEmbedded (IT)Other Operating Expenses</v>
          </cell>
          <cell r="AC154" t="str">
            <v>[10601]  Commonwealth Edison CompanyEmbedded (IT)Office of VP (08107)</v>
          </cell>
          <cell r="AF154" t="e">
            <v>#N/A</v>
          </cell>
        </row>
        <row r="155">
          <cell r="E155">
            <v>0</v>
          </cell>
          <cell r="H155">
            <v>0</v>
          </cell>
          <cell r="I155">
            <v>0</v>
          </cell>
          <cell r="J155">
            <v>0</v>
          </cell>
          <cell r="M155">
            <v>0</v>
          </cell>
          <cell r="N155">
            <v>0</v>
          </cell>
          <cell r="R155">
            <v>0</v>
          </cell>
          <cell r="V155" t="str">
            <v>Embedded</v>
          </cell>
          <cell r="W155" t="str">
            <v>Supply Services</v>
          </cell>
          <cell r="AA155" t="str">
            <v>[10601]  Commonwealth Edison CompanyEmbeddedSupply Services</v>
          </cell>
          <cell r="AB155" t="str">
            <v>[10601]  Commonwealth Edison CompanyEmbedded (Supply Services)Contracting</v>
          </cell>
          <cell r="AC155" t="str">
            <v>[10601]  Commonwealth Edison CompanyEmbedded (Supply Services)Supply T&amp;S Work Management (08506)</v>
          </cell>
          <cell r="AF155" t="e">
            <v>#N/A</v>
          </cell>
        </row>
        <row r="156">
          <cell r="E156">
            <v>0</v>
          </cell>
          <cell r="H156">
            <v>0</v>
          </cell>
          <cell r="I156">
            <v>0</v>
          </cell>
          <cell r="J156">
            <v>0</v>
          </cell>
          <cell r="M156">
            <v>0</v>
          </cell>
          <cell r="N156">
            <v>0</v>
          </cell>
          <cell r="O156">
            <v>0</v>
          </cell>
          <cell r="R156">
            <v>0</v>
          </cell>
          <cell r="S156">
            <v>0</v>
          </cell>
          <cell r="V156" t="str">
            <v>Embedded</v>
          </cell>
          <cell r="W156" t="str">
            <v>Supply Services</v>
          </cell>
          <cell r="AA156" t="str">
            <v>[10601]  Commonwealth Edison CompanyEmbeddedSupply Services</v>
          </cell>
          <cell r="AB156" t="str">
            <v>[10601]  Commonwealth Edison CompanyEmbedded (Supply Services)Other Operating Expenses</v>
          </cell>
          <cell r="AC156" t="str">
            <v>[10601]  Commonwealth Edison CompanyEmbedded (Supply Services)Supply T&amp;S Work Management (08506)</v>
          </cell>
          <cell r="AF156" t="e">
            <v>#N/A</v>
          </cell>
        </row>
        <row r="157">
          <cell r="E157">
            <v>0</v>
          </cell>
          <cell r="H157">
            <v>0</v>
          </cell>
          <cell r="I157">
            <v>0</v>
          </cell>
          <cell r="J157">
            <v>0</v>
          </cell>
          <cell r="M157">
            <v>0</v>
          </cell>
          <cell r="N157">
            <v>0</v>
          </cell>
          <cell r="R157">
            <v>0</v>
          </cell>
          <cell r="V157" t="str">
            <v>Embedded</v>
          </cell>
          <cell r="W157" t="str">
            <v>Supply Services</v>
          </cell>
          <cell r="AA157" t="str">
            <v>[10601]  Commonwealth Edison CompanyEmbeddedSupply Services</v>
          </cell>
          <cell r="AB157" t="str">
            <v>[10601]  Commonwealth Edison CompanyEmbedded (Supply Services)Travel, Entertainment &amp; Reimb</v>
          </cell>
          <cell r="AC157" t="str">
            <v>[10601]  Commonwealth Edison CompanyEmbedded (Supply Services)Supply T&amp;S Work Management (08506)</v>
          </cell>
          <cell r="AF157" t="e">
            <v>#N/A</v>
          </cell>
        </row>
        <row r="158">
          <cell r="E158">
            <v>108663</v>
          </cell>
          <cell r="H158">
            <v>17705</v>
          </cell>
          <cell r="I158">
            <v>10107</v>
          </cell>
          <cell r="J158">
            <v>481494</v>
          </cell>
          <cell r="M158">
            <v>21377</v>
          </cell>
          <cell r="N158">
            <v>10107</v>
          </cell>
          <cell r="O158">
            <v>1442987</v>
          </cell>
          <cell r="R158">
            <v>112950</v>
          </cell>
          <cell r="S158">
            <v>33659</v>
          </cell>
          <cell r="V158" t="str">
            <v>Embedded</v>
          </cell>
          <cell r="W158" t="str">
            <v>Supply Services</v>
          </cell>
          <cell r="AA158" t="str">
            <v>[10601]  Commonwealth Edison CompanyEmbeddedSupply Services</v>
          </cell>
          <cell r="AB158" t="str">
            <v>[10601]  Commonwealth Edison CompanyEmbedded (Supply Services)Salaries and Wages</v>
          </cell>
          <cell r="AC158" t="str">
            <v>[10601]  Commonwealth Edison CompanyEmbedded (Supply Services)Fabrication (08509)</v>
          </cell>
          <cell r="AF158" t="e">
            <v>#N/A</v>
          </cell>
        </row>
        <row r="159">
          <cell r="E159">
            <v>283</v>
          </cell>
          <cell r="H159">
            <v>328</v>
          </cell>
          <cell r="I159">
            <v>328</v>
          </cell>
          <cell r="J159">
            <v>1110</v>
          </cell>
          <cell r="M159">
            <v>1331</v>
          </cell>
          <cell r="N159">
            <v>328</v>
          </cell>
          <cell r="O159">
            <v>3331</v>
          </cell>
          <cell r="R159">
            <v>3994</v>
          </cell>
          <cell r="S159">
            <v>2991</v>
          </cell>
          <cell r="V159" t="str">
            <v>Embedded</v>
          </cell>
          <cell r="W159" t="str">
            <v>Supply Services</v>
          </cell>
          <cell r="AA159" t="str">
            <v>[10601]  Commonwealth Edison CompanyEmbeddedSupply Services</v>
          </cell>
          <cell r="AB159" t="str">
            <v>[10601]  Commonwealth Edison CompanyEmbedded (Supply Services)Travel, Entertainment &amp; Reimb</v>
          </cell>
          <cell r="AC159" t="str">
            <v>[10601]  Commonwealth Edison CompanyEmbedded (Supply Services)Fabrication (08509)</v>
          </cell>
          <cell r="AF159" t="e">
            <v>#N/A</v>
          </cell>
        </row>
        <row r="160">
          <cell r="E160">
            <v>18925</v>
          </cell>
          <cell r="H160">
            <v>-8092</v>
          </cell>
          <cell r="I160">
            <v>18003</v>
          </cell>
          <cell r="J160">
            <v>77622</v>
          </cell>
          <cell r="M160">
            <v>-34289</v>
          </cell>
          <cell r="N160">
            <v>18003</v>
          </cell>
          <cell r="O160">
            <v>549834</v>
          </cell>
          <cell r="R160">
            <v>-169834</v>
          </cell>
          <cell r="S160">
            <v>80384</v>
          </cell>
          <cell r="V160" t="str">
            <v>Embedded</v>
          </cell>
          <cell r="W160" t="str">
            <v>Supply Services</v>
          </cell>
          <cell r="AA160" t="str">
            <v>[10601]  Commonwealth Edison CompanyEmbeddedSupply Services</v>
          </cell>
          <cell r="AB160" t="str">
            <v>[10601]  Commonwealth Edison CompanyEmbedded (Supply Services)Contracting</v>
          </cell>
          <cell r="AC160" t="str">
            <v>[10601]  Commonwealth Edison CompanyEmbedded (Supply Services)Fabrication (08509)</v>
          </cell>
          <cell r="AF160" t="e">
            <v>#N/A</v>
          </cell>
        </row>
        <row r="161">
          <cell r="E161">
            <v>2504</v>
          </cell>
          <cell r="H161">
            <v>1796</v>
          </cell>
          <cell r="I161">
            <v>74</v>
          </cell>
          <cell r="J161">
            <v>10238</v>
          </cell>
          <cell r="M161">
            <v>6960</v>
          </cell>
          <cell r="N161">
            <v>74</v>
          </cell>
          <cell r="O161">
            <v>30715</v>
          </cell>
          <cell r="R161">
            <v>20879</v>
          </cell>
          <cell r="S161">
            <v>222</v>
          </cell>
          <cell r="V161" t="str">
            <v>Embedded</v>
          </cell>
          <cell r="W161" t="str">
            <v>Supply Services</v>
          </cell>
          <cell r="AA161" t="str">
            <v>[10601]  Commonwealth Edison CompanyEmbeddedSupply Services</v>
          </cell>
          <cell r="AB161" t="str">
            <v>[10601]  Commonwealth Edison CompanyEmbedded (Supply Services)Business Services</v>
          </cell>
          <cell r="AC161" t="str">
            <v>[10601]  Commonwealth Edison CompanyEmbedded (Supply Services)Fabrication (08509)</v>
          </cell>
          <cell r="AF161" t="e">
            <v>#N/A</v>
          </cell>
        </row>
        <row r="162">
          <cell r="E162">
            <v>99282</v>
          </cell>
          <cell r="H162">
            <v>-25311</v>
          </cell>
          <cell r="I162">
            <v>-47770</v>
          </cell>
          <cell r="J162">
            <v>64475</v>
          </cell>
          <cell r="M162">
            <v>231409</v>
          </cell>
          <cell r="N162">
            <v>-47770</v>
          </cell>
          <cell r="O162">
            <v>432130</v>
          </cell>
          <cell r="R162">
            <v>455524</v>
          </cell>
          <cell r="S162">
            <v>-3325</v>
          </cell>
          <cell r="V162" t="str">
            <v>Embedded</v>
          </cell>
          <cell r="W162" t="str">
            <v>Supply Services</v>
          </cell>
          <cell r="AA162" t="str">
            <v>[10601]  Commonwealth Edison CompanyEmbeddedSupply Services</v>
          </cell>
          <cell r="AB162" t="str">
            <v>[10601]  Commonwealth Edison CompanyEmbedded (Supply Services)Materials and Supplies</v>
          </cell>
          <cell r="AC162" t="str">
            <v>[10601]  Commonwealth Edison CompanyEmbedded (Supply Services)Fabrication (08509)</v>
          </cell>
          <cell r="AF162" t="e">
            <v>#N/A</v>
          </cell>
        </row>
        <row r="163">
          <cell r="E163">
            <v>0</v>
          </cell>
          <cell r="H163">
            <v>60</v>
          </cell>
          <cell r="I163">
            <v>474</v>
          </cell>
          <cell r="J163">
            <v>0</v>
          </cell>
          <cell r="M163">
            <v>241</v>
          </cell>
          <cell r="N163">
            <v>474</v>
          </cell>
          <cell r="O163">
            <v>3617</v>
          </cell>
          <cell r="R163">
            <v>-2894</v>
          </cell>
          <cell r="S163">
            <v>649</v>
          </cell>
          <cell r="V163" t="str">
            <v>Embedded</v>
          </cell>
          <cell r="W163" t="str">
            <v>Supply Services</v>
          </cell>
          <cell r="AA163" t="str">
            <v>[10601]  Commonwealth Edison CompanyEmbeddedSupply Services</v>
          </cell>
          <cell r="AB163" t="str">
            <v>[10601]  Commonwealth Edison CompanyEmbedded (Supply Services)Other Operating Expenses</v>
          </cell>
          <cell r="AC163" t="str">
            <v>[10601]  Commonwealth Edison CompanyEmbedded (Supply Services)Fabrication (08509)</v>
          </cell>
          <cell r="AF163" t="e">
            <v>#N/A</v>
          </cell>
        </row>
        <row r="164">
          <cell r="E164">
            <v>0</v>
          </cell>
          <cell r="H164">
            <v>0</v>
          </cell>
          <cell r="I164">
            <v>0</v>
          </cell>
          <cell r="J164">
            <v>3300</v>
          </cell>
          <cell r="M164">
            <v>-3300</v>
          </cell>
          <cell r="N164">
            <v>0</v>
          </cell>
          <cell r="O164">
            <v>3300</v>
          </cell>
          <cell r="R164">
            <v>-3300</v>
          </cell>
          <cell r="S164">
            <v>0</v>
          </cell>
          <cell r="V164" t="str">
            <v>Embedded</v>
          </cell>
          <cell r="W164" t="str">
            <v>Supply Services</v>
          </cell>
          <cell r="AA164" t="str">
            <v>[10601]  Commonwealth Edison CompanyEmbeddedSupply Services</v>
          </cell>
          <cell r="AB164" t="str">
            <v>[10601]  Commonwealth Edison CompanyEmbedded (Supply Services)Travel, Entertainment &amp; Reimb</v>
          </cell>
          <cell r="AC164" t="str">
            <v>[10601]  Commonwealth Edison CompanyEmbedded (Supply Services)Fabrication (08509)</v>
          </cell>
          <cell r="AF164" t="e">
            <v>#N/A</v>
          </cell>
        </row>
        <row r="165">
          <cell r="E165">
            <v>504</v>
          </cell>
          <cell r="H165">
            <v>-504</v>
          </cell>
          <cell r="I165">
            <v>36</v>
          </cell>
          <cell r="J165">
            <v>2125</v>
          </cell>
          <cell r="M165">
            <v>-2125</v>
          </cell>
          <cell r="N165">
            <v>36</v>
          </cell>
          <cell r="O165">
            <v>6376</v>
          </cell>
          <cell r="R165">
            <v>-6376</v>
          </cell>
          <cell r="S165">
            <v>109</v>
          </cell>
          <cell r="V165" t="str">
            <v>Embedded</v>
          </cell>
          <cell r="W165" t="str">
            <v>Supply Services</v>
          </cell>
          <cell r="AA165" t="str">
            <v>[10601]  Commonwealth Edison CompanyEmbeddedSupply Services</v>
          </cell>
          <cell r="AB165" t="str">
            <v>[10601]  Commonwealth Edison CompanyEmbedded (Supply Services)Other Operating Expenses</v>
          </cell>
          <cell r="AC165" t="str">
            <v>[10601]  Commonwealth Edison CompanyEmbedded (Supply Services)Fabrication (08509)</v>
          </cell>
          <cell r="AF165" t="e">
            <v>#N/A</v>
          </cell>
        </row>
        <row r="166">
          <cell r="E166">
            <v>8148</v>
          </cell>
          <cell r="H166">
            <v>3730</v>
          </cell>
          <cell r="I166">
            <v>3023</v>
          </cell>
          <cell r="J166">
            <v>34196</v>
          </cell>
          <cell r="M166">
            <v>13314</v>
          </cell>
          <cell r="N166">
            <v>3023</v>
          </cell>
          <cell r="O166">
            <v>104486</v>
          </cell>
          <cell r="R166">
            <v>38044</v>
          </cell>
          <cell r="S166">
            <v>22094</v>
          </cell>
          <cell r="V166" t="str">
            <v>Embedded</v>
          </cell>
          <cell r="W166" t="str">
            <v>Supply Services</v>
          </cell>
          <cell r="AA166" t="str">
            <v>[10601]  Commonwealth Edison CompanyEmbeddedSupply Services</v>
          </cell>
          <cell r="AB166" t="str">
            <v>[10601]  Commonwealth Edison CompanyEmbedded (Supply Services)Other Operating Expenses</v>
          </cell>
          <cell r="AC166" t="str">
            <v>[10601]  Commonwealth Edison CompanyEmbedded (Supply Services)Fabrication (08509)</v>
          </cell>
          <cell r="AF166" t="e">
            <v>#N/A</v>
          </cell>
        </row>
        <row r="167">
          <cell r="E167">
            <v>62</v>
          </cell>
          <cell r="H167">
            <v>-62</v>
          </cell>
          <cell r="I167">
            <v>1092</v>
          </cell>
          <cell r="J167">
            <v>1174</v>
          </cell>
          <cell r="M167">
            <v>-1174</v>
          </cell>
          <cell r="N167">
            <v>1092</v>
          </cell>
          <cell r="O167">
            <v>8222</v>
          </cell>
          <cell r="R167">
            <v>-8222</v>
          </cell>
          <cell r="S167">
            <v>3277</v>
          </cell>
          <cell r="V167" t="str">
            <v>Embedded</v>
          </cell>
          <cell r="W167" t="str">
            <v>Supply Services</v>
          </cell>
          <cell r="AA167" t="str">
            <v>[10601]  Commonwealth Edison CompanyEmbeddedSupply Services</v>
          </cell>
          <cell r="AB167" t="str">
            <v>[10601]  Commonwealth Edison CompanyEmbedded (Supply Services)Salaries and Wages</v>
          </cell>
          <cell r="AC167" t="str">
            <v>[10601]  Commonwealth Edison CompanyEmbedded (Supply Services)Fabrication (08509)</v>
          </cell>
          <cell r="AF167" t="e">
            <v>#N/A</v>
          </cell>
        </row>
        <row r="168">
          <cell r="E168">
            <v>1417</v>
          </cell>
          <cell r="H168">
            <v>9957</v>
          </cell>
          <cell r="I168">
            <v>13088</v>
          </cell>
          <cell r="J168">
            <v>9190</v>
          </cell>
          <cell r="M168">
            <v>36068</v>
          </cell>
          <cell r="N168">
            <v>13088</v>
          </cell>
          <cell r="O168">
            <v>125223</v>
          </cell>
          <cell r="R168">
            <v>14811</v>
          </cell>
          <cell r="S168">
            <v>13088</v>
          </cell>
          <cell r="V168" t="str">
            <v>Embedded</v>
          </cell>
          <cell r="W168" t="str">
            <v>Supply Services</v>
          </cell>
          <cell r="AA168" t="str">
            <v>[10601]  Commonwealth Edison CompanyEmbeddedSupply Services</v>
          </cell>
          <cell r="AB168" t="str">
            <v>[10601]  Commonwealth Edison CompanyEmbedded (Supply Services)Overtime</v>
          </cell>
          <cell r="AC168" t="str">
            <v>[10601]  Commonwealth Edison CompanyEmbedded (Supply Services)Fabrication (08509)</v>
          </cell>
          <cell r="AF168" t="e">
            <v>#N/A</v>
          </cell>
        </row>
        <row r="169">
          <cell r="E169">
            <v>64097</v>
          </cell>
          <cell r="H169">
            <v>10619</v>
          </cell>
          <cell r="I169">
            <v>5199</v>
          </cell>
          <cell r="J169">
            <v>280977</v>
          </cell>
          <cell r="M169">
            <v>16350</v>
          </cell>
          <cell r="N169">
            <v>5199</v>
          </cell>
          <cell r="O169">
            <v>841395</v>
          </cell>
          <cell r="R169">
            <v>78568</v>
          </cell>
          <cell r="S169">
            <v>23409</v>
          </cell>
          <cell r="V169" t="str">
            <v>Embedded</v>
          </cell>
          <cell r="W169" t="str">
            <v>Supply Services</v>
          </cell>
          <cell r="AA169" t="str">
            <v>[10601]  Commonwealth Edison CompanyEmbeddedSupply Services</v>
          </cell>
          <cell r="AB169" t="str">
            <v>[10601]  Commonwealth Edison CompanyEmbedded (Supply Services)Pension and Benefits</v>
          </cell>
          <cell r="AC169" t="str">
            <v>[10601]  Commonwealth Edison CompanyEmbedded (Supply Services)Fabrication (08509)</v>
          </cell>
          <cell r="AF169" t="e">
            <v>#N/A</v>
          </cell>
        </row>
        <row r="170">
          <cell r="E170">
            <v>12712</v>
          </cell>
          <cell r="H170">
            <v>-5021</v>
          </cell>
          <cell r="I170">
            <v>-5026</v>
          </cell>
          <cell r="J170">
            <v>35771</v>
          </cell>
          <cell r="M170">
            <v>-5008</v>
          </cell>
          <cell r="N170">
            <v>-5026</v>
          </cell>
          <cell r="O170">
            <v>107312</v>
          </cell>
          <cell r="R170">
            <v>-15023</v>
          </cell>
          <cell r="S170">
            <v>-15077</v>
          </cell>
          <cell r="V170" t="str">
            <v>Embedded</v>
          </cell>
          <cell r="W170" t="str">
            <v>Supply Services</v>
          </cell>
          <cell r="AA170" t="str">
            <v>[10601]  Commonwealth Edison CompanyEmbeddedSupply Services</v>
          </cell>
          <cell r="AB170" t="str">
            <v>[10601]  Commonwealth Edison CompanyEmbedded (Supply Services)Transportation</v>
          </cell>
          <cell r="AC170" t="str">
            <v>[10601]  Commonwealth Edison CompanyEmbedded (Supply Services)Fabrication (08509)</v>
          </cell>
          <cell r="AF170" t="e">
            <v>#N/A</v>
          </cell>
        </row>
        <row r="171">
          <cell r="E171">
            <v>0</v>
          </cell>
          <cell r="H171">
            <v>0</v>
          </cell>
          <cell r="I171">
            <v>0</v>
          </cell>
          <cell r="J171">
            <v>0</v>
          </cell>
          <cell r="M171">
            <v>0</v>
          </cell>
          <cell r="N171">
            <v>0</v>
          </cell>
          <cell r="R171">
            <v>0</v>
          </cell>
          <cell r="V171" t="str">
            <v>Embedded</v>
          </cell>
          <cell r="W171" t="str">
            <v>Supply Services</v>
          </cell>
          <cell r="AA171" t="str">
            <v>[10601]  Commonwealth Edison CompanyEmbeddedSupply Services</v>
          </cell>
          <cell r="AB171" t="str">
            <v>[10601]  Commonwealth Edison CompanyEmbedded (Supply Services)Travel, Entertainment &amp; Reimb</v>
          </cell>
          <cell r="AC171" t="str">
            <v>[10601]  Commonwealth Edison CompanyEmbedded (Supply Services)Material Availability - ComEd (08515)</v>
          </cell>
          <cell r="AF171" t="e">
            <v>#N/A</v>
          </cell>
        </row>
        <row r="172">
          <cell r="E172">
            <v>0</v>
          </cell>
          <cell r="H172">
            <v>0</v>
          </cell>
          <cell r="I172">
            <v>0</v>
          </cell>
          <cell r="J172">
            <v>0</v>
          </cell>
          <cell r="M172">
            <v>0</v>
          </cell>
          <cell r="N172">
            <v>0</v>
          </cell>
          <cell r="R172">
            <v>0</v>
          </cell>
          <cell r="V172" t="str">
            <v>Embedded</v>
          </cell>
          <cell r="W172" t="str">
            <v>Supply Services</v>
          </cell>
          <cell r="AA172" t="str">
            <v>[10601]  Commonwealth Edison CompanyEmbeddedSupply Services</v>
          </cell>
          <cell r="AB172" t="str">
            <v>[10601]  Commonwealth Edison CompanyEmbedded (Supply Services)Materials and Supplies</v>
          </cell>
          <cell r="AC172" t="str">
            <v>[10601]  Commonwealth Edison CompanyEmbedded (Supply Services)Material Availability - ComEd (08515)</v>
          </cell>
          <cell r="AF172" t="e">
            <v>#N/A</v>
          </cell>
        </row>
        <row r="173">
          <cell r="E173">
            <v>0</v>
          </cell>
          <cell r="H173">
            <v>0</v>
          </cell>
          <cell r="I173">
            <v>0</v>
          </cell>
          <cell r="J173">
            <v>0</v>
          </cell>
          <cell r="M173">
            <v>0</v>
          </cell>
          <cell r="N173">
            <v>0</v>
          </cell>
          <cell r="O173">
            <v>0</v>
          </cell>
          <cell r="R173">
            <v>0</v>
          </cell>
          <cell r="S173">
            <v>0</v>
          </cell>
          <cell r="V173" t="str">
            <v>Embedded</v>
          </cell>
          <cell r="W173" t="str">
            <v>Supply Services</v>
          </cell>
          <cell r="AA173" t="str">
            <v>[10601]  Commonwealth Edison CompanyEmbeddedSupply Services</v>
          </cell>
          <cell r="AB173" t="str">
            <v>[10601]  Commonwealth Edison CompanyEmbedded (Supply Services)Other Operating Expenses</v>
          </cell>
          <cell r="AC173" t="str">
            <v>[10601]  Commonwealth Edison CompanyEmbedded (Supply Services)Material Availability - ComEd (08515)</v>
          </cell>
          <cell r="AF173" t="e">
            <v>#N/A</v>
          </cell>
        </row>
        <row r="174">
          <cell r="E174">
            <v>0</v>
          </cell>
          <cell r="H174">
            <v>0</v>
          </cell>
          <cell r="I174">
            <v>0</v>
          </cell>
          <cell r="J174">
            <v>0</v>
          </cell>
          <cell r="M174">
            <v>0</v>
          </cell>
          <cell r="N174">
            <v>0</v>
          </cell>
          <cell r="R174">
            <v>0</v>
          </cell>
          <cell r="V174" t="str">
            <v>Embedded</v>
          </cell>
          <cell r="W174" t="str">
            <v>Supply Services</v>
          </cell>
          <cell r="AA174" t="str">
            <v>[10601]  Commonwealth Edison CompanyEmbeddedSupply Services</v>
          </cell>
          <cell r="AB174" t="str">
            <v>[10601]  Commonwealth Edison CompanyEmbedded (Supply Services)Other Operating Expenses</v>
          </cell>
          <cell r="AC174" t="str">
            <v>[10601]  Commonwealth Edison CompanyEmbedded (Supply Services)Material Availability - ComEd (08515)</v>
          </cell>
          <cell r="AF174" t="e">
            <v>#N/A</v>
          </cell>
        </row>
        <row r="175">
          <cell r="E175">
            <v>66140</v>
          </cell>
          <cell r="H175">
            <v>-66140</v>
          </cell>
          <cell r="I175">
            <v>-66140</v>
          </cell>
          <cell r="J175">
            <v>239186</v>
          </cell>
          <cell r="M175">
            <v>-239186</v>
          </cell>
          <cell r="N175">
            <v>-66140</v>
          </cell>
          <cell r="O175">
            <v>239186</v>
          </cell>
          <cell r="R175">
            <v>-239186</v>
          </cell>
          <cell r="S175">
            <v>-66140</v>
          </cell>
          <cell r="V175" t="str">
            <v>Corporate Allocated</v>
          </cell>
          <cell r="W175" t="str">
            <v>Executive Services</v>
          </cell>
          <cell r="AA175" t="str">
            <v>[10601]  Commonwealth Edison CompanyCorporate AllocatedExecutive Services</v>
          </cell>
          <cell r="AB175" t="str">
            <v>[10601]  Commonwealth Edison CompanyCorporate Allocated (Executive Services)Business Services</v>
          </cell>
          <cell r="AC175" t="str">
            <v>[10601]  Commonwealth Edison CompanyCorporate Allocated (Executive Services)Srvc Lev Agreements-Operations (08591)</v>
          </cell>
          <cell r="AF175" t="e">
            <v>#N/A</v>
          </cell>
        </row>
        <row r="176">
          <cell r="E176">
            <v>15564</v>
          </cell>
          <cell r="H176">
            <v>-15564</v>
          </cell>
          <cell r="I176">
            <v>-15564</v>
          </cell>
          <cell r="J176">
            <v>98324</v>
          </cell>
          <cell r="M176">
            <v>-98324</v>
          </cell>
          <cell r="N176">
            <v>-15564</v>
          </cell>
          <cell r="O176">
            <v>98324</v>
          </cell>
          <cell r="R176">
            <v>-98324</v>
          </cell>
          <cell r="S176">
            <v>-15564</v>
          </cell>
          <cell r="V176" t="str">
            <v>Corporate Allocated</v>
          </cell>
          <cell r="W176" t="str">
            <v>Executive Services</v>
          </cell>
          <cell r="AA176" t="str">
            <v>[10601]  Commonwealth Edison CompanyCorporate AllocatedExecutive Services</v>
          </cell>
          <cell r="AB176" t="str">
            <v>[10601]  Commonwealth Edison CompanyCorporate Allocated (Executive Services)Business Services</v>
          </cell>
          <cell r="AC176" t="str">
            <v>[10601]  Commonwealth Edison CompanyCorporate Allocated (Executive Services)Srvc Lev Agreements-Cust Serv (08593)</v>
          </cell>
          <cell r="AF176" t="e">
            <v>#N/A</v>
          </cell>
        </row>
        <row r="177">
          <cell r="E177">
            <v>41833</v>
          </cell>
          <cell r="H177">
            <v>3131</v>
          </cell>
          <cell r="I177">
            <v>3131</v>
          </cell>
          <cell r="J177">
            <v>157155</v>
          </cell>
          <cell r="M177">
            <v>21778</v>
          </cell>
          <cell r="N177">
            <v>3131</v>
          </cell>
          <cell r="O177">
            <v>531860</v>
          </cell>
          <cell r="R177">
            <v>21778</v>
          </cell>
          <cell r="S177">
            <v>3131</v>
          </cell>
          <cell r="V177" t="str">
            <v>Embedded</v>
          </cell>
          <cell r="W177" t="str">
            <v>Human Resources</v>
          </cell>
          <cell r="AA177" t="str">
            <v>[10200]  PECO Energy CompanyEmbeddedHuman Resources</v>
          </cell>
          <cell r="AB177" t="str">
            <v>[10200]  PECO Energy CompanyEmbedded (Human Resources)Salaries and Wages</v>
          </cell>
          <cell r="AC177" t="str">
            <v>[10200]  PECO Energy CompanyEmbedded (Human Resources)HR Operations PED (00125)</v>
          </cell>
          <cell r="AF177" t="e">
            <v>#N/A</v>
          </cell>
        </row>
        <row r="178">
          <cell r="E178">
            <v>2339</v>
          </cell>
          <cell r="H178">
            <v>461</v>
          </cell>
          <cell r="I178">
            <v>461</v>
          </cell>
          <cell r="J178">
            <v>5803</v>
          </cell>
          <cell r="M178">
            <v>5397</v>
          </cell>
          <cell r="N178">
            <v>461</v>
          </cell>
          <cell r="O178">
            <v>28203</v>
          </cell>
          <cell r="R178">
            <v>5397</v>
          </cell>
          <cell r="S178">
            <v>461</v>
          </cell>
          <cell r="V178" t="str">
            <v>Embedded</v>
          </cell>
          <cell r="W178" t="str">
            <v>Human Resources</v>
          </cell>
          <cell r="AA178" t="str">
            <v>[10200]  PECO Energy CompanyEmbeddedHuman Resources</v>
          </cell>
          <cell r="AB178" t="str">
            <v>[10200]  PECO Energy CompanyEmbedded (Human Resources)Travel, Entertainment &amp; Reimb</v>
          </cell>
          <cell r="AC178" t="str">
            <v>[10200]  PECO Energy CompanyEmbedded (Human Resources)HR Operations PED (00125)</v>
          </cell>
          <cell r="AF178" t="e">
            <v>#N/A</v>
          </cell>
        </row>
        <row r="179">
          <cell r="E179">
            <v>-5514</v>
          </cell>
          <cell r="H179">
            <v>7230</v>
          </cell>
          <cell r="I179">
            <v>7230</v>
          </cell>
          <cell r="J179">
            <v>1901</v>
          </cell>
          <cell r="M179">
            <v>4965</v>
          </cell>
          <cell r="N179">
            <v>7230</v>
          </cell>
          <cell r="O179">
            <v>15635</v>
          </cell>
          <cell r="R179">
            <v>4965</v>
          </cell>
          <cell r="S179">
            <v>7230</v>
          </cell>
          <cell r="V179" t="str">
            <v>Embedded</v>
          </cell>
          <cell r="W179" t="str">
            <v>Human Resources</v>
          </cell>
          <cell r="AA179" t="str">
            <v>[10200]  PECO Energy CompanyEmbeddedHuman Resources</v>
          </cell>
          <cell r="AB179" t="str">
            <v>[10200]  PECO Energy CompanyEmbedded (Human Resources)Contracting</v>
          </cell>
          <cell r="AC179" t="str">
            <v>[10200]  PECO Energy CompanyEmbedded (Human Resources)HR Operations PED (00125)</v>
          </cell>
          <cell r="AF179" t="e">
            <v>#N/A</v>
          </cell>
        </row>
        <row r="180">
          <cell r="E180">
            <v>5102</v>
          </cell>
          <cell r="H180">
            <v>-3185</v>
          </cell>
          <cell r="I180">
            <v>-3185</v>
          </cell>
          <cell r="J180">
            <v>12670</v>
          </cell>
          <cell r="M180">
            <v>-5003</v>
          </cell>
          <cell r="N180">
            <v>-3185</v>
          </cell>
          <cell r="O180">
            <v>28003</v>
          </cell>
          <cell r="R180">
            <v>-5003</v>
          </cell>
          <cell r="S180">
            <v>-3185</v>
          </cell>
          <cell r="V180" t="str">
            <v>Embedded</v>
          </cell>
          <cell r="W180" t="str">
            <v>Human Resources</v>
          </cell>
          <cell r="AA180" t="str">
            <v>[10200]  PECO Energy CompanyEmbeddedHuman Resources</v>
          </cell>
          <cell r="AB180" t="str">
            <v>[10200]  PECO Energy CompanyEmbedded (Human Resources)Business Services</v>
          </cell>
          <cell r="AC180" t="str">
            <v>[10200]  PECO Energy CompanyEmbedded (Human Resources)HR Operations PED (00125)</v>
          </cell>
          <cell r="AF180" t="e">
            <v>#N/A</v>
          </cell>
        </row>
        <row r="181">
          <cell r="E181">
            <v>0</v>
          </cell>
          <cell r="H181">
            <v>100</v>
          </cell>
          <cell r="I181">
            <v>100</v>
          </cell>
          <cell r="J181">
            <v>0</v>
          </cell>
          <cell r="M181">
            <v>200</v>
          </cell>
          <cell r="N181">
            <v>100</v>
          </cell>
          <cell r="O181">
            <v>400</v>
          </cell>
          <cell r="R181">
            <v>200</v>
          </cell>
          <cell r="S181">
            <v>100</v>
          </cell>
          <cell r="V181" t="str">
            <v>Embedded</v>
          </cell>
          <cell r="W181" t="str">
            <v>Human Resources</v>
          </cell>
          <cell r="AA181" t="str">
            <v>[10200]  PECO Energy CompanyEmbeddedHuman Resources</v>
          </cell>
          <cell r="AB181" t="str">
            <v>[10200]  PECO Energy CompanyEmbedded (Human Resources)Materials and Supplies</v>
          </cell>
          <cell r="AC181" t="str">
            <v>[10200]  PECO Energy CompanyEmbedded (Human Resources)HR Operations PED (00125)</v>
          </cell>
          <cell r="AF181" t="e">
            <v>#N/A</v>
          </cell>
        </row>
        <row r="182">
          <cell r="E182">
            <v>54</v>
          </cell>
          <cell r="H182">
            <v>1046</v>
          </cell>
          <cell r="I182">
            <v>1046</v>
          </cell>
          <cell r="J182">
            <v>1666</v>
          </cell>
          <cell r="M182">
            <v>2734</v>
          </cell>
          <cell r="N182">
            <v>1046</v>
          </cell>
          <cell r="O182">
            <v>55466</v>
          </cell>
          <cell r="R182">
            <v>2734</v>
          </cell>
          <cell r="S182">
            <v>1046</v>
          </cell>
          <cell r="V182" t="str">
            <v>Embedded</v>
          </cell>
          <cell r="W182" t="str">
            <v>Human Resources</v>
          </cell>
          <cell r="AA182" t="str">
            <v>[10200]  PECO Energy CompanyEmbeddedHuman Resources</v>
          </cell>
          <cell r="AB182" t="str">
            <v>[10200]  PECO Energy CompanyEmbedded (Human Resources)Travel, Entertainment &amp; Reimb</v>
          </cell>
          <cell r="AC182" t="str">
            <v>[10200]  PECO Energy CompanyEmbedded (Human Resources)HR Operations PED (00125)</v>
          </cell>
          <cell r="AF182" t="e">
            <v>#N/A</v>
          </cell>
        </row>
        <row r="183">
          <cell r="E183">
            <v>3101</v>
          </cell>
          <cell r="H183">
            <v>-758</v>
          </cell>
          <cell r="I183">
            <v>-758</v>
          </cell>
          <cell r="J183">
            <v>4847</v>
          </cell>
          <cell r="M183">
            <v>4125</v>
          </cell>
          <cell r="N183">
            <v>-758</v>
          </cell>
          <cell r="O183">
            <v>22789</v>
          </cell>
          <cell r="R183">
            <v>4125</v>
          </cell>
          <cell r="S183">
            <v>-758</v>
          </cell>
          <cell r="V183" t="str">
            <v>Embedded</v>
          </cell>
          <cell r="W183" t="str">
            <v>Human Resources</v>
          </cell>
          <cell r="AA183" t="str">
            <v>[10200]  PECO Energy CompanyEmbeddedHuman Resources</v>
          </cell>
          <cell r="AB183" t="str">
            <v>[10200]  PECO Energy CompanyEmbedded (Human Resources)Other Operating Expenses</v>
          </cell>
          <cell r="AC183" t="str">
            <v>[10200]  PECO Energy CompanyEmbedded (Human Resources)HR Operations PED (00125)</v>
          </cell>
          <cell r="AF183" t="e">
            <v>#N/A</v>
          </cell>
        </row>
        <row r="184">
          <cell r="E184">
            <v>0</v>
          </cell>
          <cell r="H184">
            <v>0</v>
          </cell>
          <cell r="I184">
            <v>0</v>
          </cell>
          <cell r="J184">
            <v>370</v>
          </cell>
          <cell r="M184">
            <v>-370</v>
          </cell>
          <cell r="N184">
            <v>0</v>
          </cell>
          <cell r="O184">
            <v>370</v>
          </cell>
          <cell r="R184">
            <v>-370</v>
          </cell>
          <cell r="S184">
            <v>0</v>
          </cell>
          <cell r="V184" t="str">
            <v>Embedded</v>
          </cell>
          <cell r="W184" t="str">
            <v>Human Resources</v>
          </cell>
          <cell r="AA184" t="str">
            <v>[10200]  PECO Energy CompanyEmbeddedHuman Resources</v>
          </cell>
          <cell r="AB184" t="str">
            <v>[10200]  PECO Energy CompanyEmbedded (Human Resources)Travel, Entertainment &amp; Reimb</v>
          </cell>
          <cell r="AC184" t="str">
            <v>[10200]  PECO Energy CompanyEmbedded (Human Resources)HR Operations PED (00125)</v>
          </cell>
          <cell r="AF184" t="e">
            <v>#N/A</v>
          </cell>
        </row>
        <row r="185">
          <cell r="E185">
            <v>1568</v>
          </cell>
          <cell r="H185">
            <v>-968</v>
          </cell>
          <cell r="I185">
            <v>-968</v>
          </cell>
          <cell r="J185">
            <v>5687</v>
          </cell>
          <cell r="M185">
            <v>-3287</v>
          </cell>
          <cell r="N185">
            <v>-968</v>
          </cell>
          <cell r="O185">
            <v>10487</v>
          </cell>
          <cell r="R185">
            <v>-3287</v>
          </cell>
          <cell r="S185">
            <v>-968</v>
          </cell>
          <cell r="V185" t="str">
            <v>Embedded</v>
          </cell>
          <cell r="W185" t="str">
            <v>Human Resources</v>
          </cell>
          <cell r="AA185" t="str">
            <v>[10200]  PECO Energy CompanyEmbeddedHuman Resources</v>
          </cell>
          <cell r="AB185" t="str">
            <v>[10200]  PECO Energy CompanyEmbedded (Human Resources)Other Operating Expenses</v>
          </cell>
          <cell r="AC185" t="str">
            <v>[10200]  PECO Energy CompanyEmbedded (Human Resources)HR Operations PED (00125)</v>
          </cell>
          <cell r="AF185" t="e">
            <v>#N/A</v>
          </cell>
        </row>
        <row r="186">
          <cell r="E186">
            <v>0</v>
          </cell>
          <cell r="H186">
            <v>417</v>
          </cell>
          <cell r="I186">
            <v>417</v>
          </cell>
          <cell r="J186">
            <v>410</v>
          </cell>
          <cell r="M186">
            <v>2057</v>
          </cell>
          <cell r="N186">
            <v>417</v>
          </cell>
          <cell r="O186">
            <v>3744</v>
          </cell>
          <cell r="R186">
            <v>4457</v>
          </cell>
          <cell r="S186">
            <v>417</v>
          </cell>
          <cell r="V186" t="str">
            <v>Embedded</v>
          </cell>
          <cell r="W186" t="str">
            <v>Human Resources</v>
          </cell>
          <cell r="AA186" t="str">
            <v>[10200]  PECO Energy CompanyEmbeddedHuman Resources</v>
          </cell>
          <cell r="AB186" t="str">
            <v>[10200]  PECO Energy CompanyEmbedded (Human Resources)Other Operating Expenses</v>
          </cell>
          <cell r="AC186" t="str">
            <v>[10200]  PECO Energy CompanyEmbedded (Human Resources)HR Operations PED (00125)</v>
          </cell>
          <cell r="AF186" t="e">
            <v>#N/A</v>
          </cell>
        </row>
        <row r="187">
          <cell r="E187">
            <v>0</v>
          </cell>
          <cell r="H187">
            <v>-1225</v>
          </cell>
          <cell r="I187">
            <v>-1225</v>
          </cell>
          <cell r="J187">
            <v>0</v>
          </cell>
          <cell r="M187">
            <v>-4900</v>
          </cell>
          <cell r="N187">
            <v>-1225</v>
          </cell>
          <cell r="O187">
            <v>-9800</v>
          </cell>
          <cell r="R187">
            <v>-4900</v>
          </cell>
          <cell r="S187">
            <v>-1225</v>
          </cell>
          <cell r="V187" t="str">
            <v>Embedded</v>
          </cell>
          <cell r="W187" t="str">
            <v>Human Resources</v>
          </cell>
          <cell r="AA187" t="str">
            <v>[10200]  PECO Energy CompanyEmbeddedHuman Resources</v>
          </cell>
          <cell r="AB187" t="str">
            <v>[10200]  PECO Energy CompanyEmbedded (Human Resources)Salaries and Wages</v>
          </cell>
          <cell r="AC187" t="str">
            <v>[10200]  PECO Energy CompanyEmbedded (Human Resources)HR Operations PED (00125)</v>
          </cell>
          <cell r="AF187" t="e">
            <v>#N/A</v>
          </cell>
        </row>
        <row r="188">
          <cell r="E188">
            <v>0</v>
          </cell>
          <cell r="H188">
            <v>833</v>
          </cell>
          <cell r="I188">
            <v>833</v>
          </cell>
          <cell r="J188">
            <v>0</v>
          </cell>
          <cell r="M188">
            <v>3333</v>
          </cell>
          <cell r="N188">
            <v>833</v>
          </cell>
          <cell r="O188">
            <v>6667</v>
          </cell>
          <cell r="R188">
            <v>3333</v>
          </cell>
          <cell r="S188">
            <v>833</v>
          </cell>
          <cell r="V188" t="str">
            <v>Embedded</v>
          </cell>
          <cell r="W188" t="str">
            <v>Human Resources</v>
          </cell>
          <cell r="AA188" t="str">
            <v>[10200]  PECO Energy CompanyEmbeddedHuman Resources</v>
          </cell>
          <cell r="AB188" t="str">
            <v>[10200]  PECO Energy CompanyEmbedded (Human Resources)Overtime</v>
          </cell>
          <cell r="AC188" t="str">
            <v>[10200]  PECO Energy CompanyEmbedded (Human Resources)HR Operations PED (00125)</v>
          </cell>
          <cell r="AF188" t="e">
            <v>#N/A</v>
          </cell>
        </row>
        <row r="189">
          <cell r="E189">
            <v>24925</v>
          </cell>
          <cell r="H189">
            <v>4412</v>
          </cell>
          <cell r="I189">
            <v>4412</v>
          </cell>
          <cell r="J189">
            <v>90316</v>
          </cell>
          <cell r="M189">
            <v>26431</v>
          </cell>
          <cell r="N189">
            <v>4412</v>
          </cell>
          <cell r="O189">
            <v>334796</v>
          </cell>
          <cell r="R189">
            <v>26431</v>
          </cell>
          <cell r="S189">
            <v>4412</v>
          </cell>
          <cell r="V189" t="str">
            <v>Embedded</v>
          </cell>
          <cell r="W189" t="str">
            <v>Human Resources</v>
          </cell>
          <cell r="AA189" t="str">
            <v>[10200]  PECO Energy CompanyEmbeddedHuman Resources</v>
          </cell>
          <cell r="AB189" t="str">
            <v>[10200]  PECO Energy CompanyEmbedded (Human Resources)Pension and Benefits</v>
          </cell>
          <cell r="AC189" t="str">
            <v>[10200]  PECO Energy CompanyEmbedded (Human Resources)HR Operations PED (00125)</v>
          </cell>
          <cell r="AF189" t="e">
            <v>#N/A</v>
          </cell>
        </row>
        <row r="190">
          <cell r="E190">
            <v>570602</v>
          </cell>
          <cell r="H190">
            <v>-73964</v>
          </cell>
          <cell r="I190">
            <v>-3923</v>
          </cell>
          <cell r="J190">
            <v>2195748</v>
          </cell>
          <cell r="M190">
            <v>-233099</v>
          </cell>
          <cell r="N190">
            <v>-3923</v>
          </cell>
          <cell r="O190">
            <v>6108150</v>
          </cell>
          <cell r="R190">
            <v>21997</v>
          </cell>
          <cell r="S190">
            <v>75729</v>
          </cell>
          <cell r="V190" t="str">
            <v>Corporate Allocated</v>
          </cell>
          <cell r="W190" t="str">
            <v>Human Resources</v>
          </cell>
          <cell r="AA190" t="str">
            <v>[10200]  PECO Energy CompanyCorporate AllocatedHuman Resources</v>
          </cell>
          <cell r="AB190" t="str">
            <v>[10200]  PECO Energy CompanyCorporate Allocated (Human Resources)Business Services</v>
          </cell>
          <cell r="AC190" t="str">
            <v>[10200]  PECO Energy CompanyCorporate Allocated (Human Resources)EBSC HR Ops PED (00183)</v>
          </cell>
          <cell r="AF190" t="e">
            <v>#N/A</v>
          </cell>
        </row>
        <row r="191">
          <cell r="E191">
            <v>41370</v>
          </cell>
          <cell r="H191">
            <v>1225</v>
          </cell>
          <cell r="I191">
            <v>1225</v>
          </cell>
          <cell r="J191">
            <v>163595</v>
          </cell>
          <cell r="M191">
            <v>5905</v>
          </cell>
          <cell r="N191">
            <v>1225</v>
          </cell>
          <cell r="O191">
            <v>518548</v>
          </cell>
          <cell r="R191">
            <v>5905</v>
          </cell>
          <cell r="S191">
            <v>1225</v>
          </cell>
          <cell r="V191" t="str">
            <v>Embedded</v>
          </cell>
          <cell r="W191" t="str">
            <v>Communications</v>
          </cell>
          <cell r="AA191" t="str">
            <v>[10200]  PECO Energy CompanyEmbeddedCommunications</v>
          </cell>
          <cell r="AB191" t="str">
            <v>[10200]  PECO Energy CompanyEmbedded (Communications)Salaries and Wages</v>
          </cell>
          <cell r="AC191" t="str">
            <v>[10200]  PECO Energy CompanyEmbedded (Communications)Communications - PECO (00190)</v>
          </cell>
          <cell r="AF191" t="e">
            <v>#N/A</v>
          </cell>
        </row>
        <row r="192">
          <cell r="E192">
            <v>1215</v>
          </cell>
          <cell r="H192">
            <v>3785</v>
          </cell>
          <cell r="I192">
            <v>3931</v>
          </cell>
          <cell r="J192">
            <v>2527</v>
          </cell>
          <cell r="M192">
            <v>3973</v>
          </cell>
          <cell r="N192">
            <v>3931</v>
          </cell>
          <cell r="O192">
            <v>13693</v>
          </cell>
          <cell r="R192">
            <v>2807</v>
          </cell>
          <cell r="S192">
            <v>3931</v>
          </cell>
          <cell r="V192" t="str">
            <v>Embedded</v>
          </cell>
          <cell r="W192" t="str">
            <v>Communications</v>
          </cell>
          <cell r="AA192" t="str">
            <v>[10200]  PECO Energy CompanyEmbeddedCommunications</v>
          </cell>
          <cell r="AB192" t="str">
            <v>[10200]  PECO Energy CompanyEmbedded (Communications)Travel, Entertainment &amp; Reimb</v>
          </cell>
          <cell r="AC192" t="str">
            <v>[10200]  PECO Energy CompanyEmbedded (Communications)Communications - PECO (00190)</v>
          </cell>
          <cell r="AF192" t="e">
            <v>#N/A</v>
          </cell>
        </row>
        <row r="193">
          <cell r="E193">
            <v>5800</v>
          </cell>
          <cell r="H193">
            <v>6533</v>
          </cell>
          <cell r="I193">
            <v>-1993</v>
          </cell>
          <cell r="J193">
            <v>18420</v>
          </cell>
          <cell r="M193">
            <v>36414</v>
          </cell>
          <cell r="N193">
            <v>-1993</v>
          </cell>
          <cell r="O193">
            <v>102631</v>
          </cell>
          <cell r="R193">
            <v>65869</v>
          </cell>
          <cell r="S193">
            <v>-1993</v>
          </cell>
          <cell r="V193" t="str">
            <v>Embedded</v>
          </cell>
          <cell r="W193" t="str">
            <v>Communications</v>
          </cell>
          <cell r="AA193" t="str">
            <v>[10200]  PECO Energy CompanyEmbeddedCommunications</v>
          </cell>
          <cell r="AB193" t="str">
            <v>[10200]  PECO Energy CompanyEmbedded (Communications)Contracting</v>
          </cell>
          <cell r="AC193" t="str">
            <v>[10200]  PECO Energy CompanyEmbedded (Communications)Communications - PECO (00190)</v>
          </cell>
          <cell r="AF193" t="e">
            <v>#N/A</v>
          </cell>
        </row>
        <row r="194">
          <cell r="E194">
            <v>1631</v>
          </cell>
          <cell r="H194">
            <v>-1631</v>
          </cell>
          <cell r="I194">
            <v>-1631</v>
          </cell>
          <cell r="J194">
            <v>6155</v>
          </cell>
          <cell r="M194">
            <v>-6155</v>
          </cell>
          <cell r="N194">
            <v>-1631</v>
          </cell>
          <cell r="O194">
            <v>6155</v>
          </cell>
          <cell r="R194">
            <v>-6155</v>
          </cell>
          <cell r="S194">
            <v>-1631</v>
          </cell>
          <cell r="V194" t="str">
            <v>Embedded</v>
          </cell>
          <cell r="W194" t="str">
            <v>Communications</v>
          </cell>
          <cell r="AA194" t="str">
            <v>[10200]  PECO Energy CompanyEmbeddedCommunications</v>
          </cell>
          <cell r="AB194" t="str">
            <v>[10200]  PECO Energy CompanyEmbedded (Communications)Business Services</v>
          </cell>
          <cell r="AC194" t="str">
            <v>[10200]  PECO Energy CompanyEmbedded (Communications)Communications - PECO (00190)</v>
          </cell>
          <cell r="AF194" t="e">
            <v>#N/A</v>
          </cell>
        </row>
        <row r="195">
          <cell r="E195">
            <v>673</v>
          </cell>
          <cell r="H195">
            <v>-473</v>
          </cell>
          <cell r="I195">
            <v>-317</v>
          </cell>
          <cell r="J195">
            <v>2341</v>
          </cell>
          <cell r="M195">
            <v>-1141</v>
          </cell>
          <cell r="N195">
            <v>-317</v>
          </cell>
          <cell r="O195">
            <v>5185</v>
          </cell>
          <cell r="R195">
            <v>-1935</v>
          </cell>
          <cell r="S195">
            <v>-317</v>
          </cell>
          <cell r="V195" t="str">
            <v>Embedded</v>
          </cell>
          <cell r="W195" t="str">
            <v>Communications</v>
          </cell>
          <cell r="AA195" t="str">
            <v>[10200]  PECO Energy CompanyEmbeddedCommunications</v>
          </cell>
          <cell r="AB195" t="str">
            <v>[10200]  PECO Energy CompanyEmbedded (Communications)Travel, Entertainment &amp; Reimb</v>
          </cell>
          <cell r="AC195" t="str">
            <v>[10200]  PECO Energy CompanyEmbedded (Communications)Communications - PECO (00190)</v>
          </cell>
          <cell r="AF195" t="e">
            <v>#N/A</v>
          </cell>
        </row>
        <row r="196">
          <cell r="E196">
            <v>2702</v>
          </cell>
          <cell r="H196">
            <v>-2552</v>
          </cell>
          <cell r="I196">
            <v>-2212</v>
          </cell>
          <cell r="J196">
            <v>10186</v>
          </cell>
          <cell r="M196">
            <v>-9786</v>
          </cell>
          <cell r="N196">
            <v>-2212</v>
          </cell>
          <cell r="O196">
            <v>14105</v>
          </cell>
          <cell r="R196">
            <v>-13405</v>
          </cell>
          <cell r="S196">
            <v>-2212</v>
          </cell>
          <cell r="V196" t="str">
            <v>Embedded</v>
          </cell>
          <cell r="W196" t="str">
            <v>Communications</v>
          </cell>
          <cell r="AA196" t="str">
            <v>[10200]  PECO Energy CompanyEmbeddedCommunications</v>
          </cell>
          <cell r="AB196" t="str">
            <v>[10200]  PECO Energy CompanyEmbedded (Communications)Other Operating Expenses</v>
          </cell>
          <cell r="AC196" t="str">
            <v>[10200]  PECO Energy CompanyEmbedded (Communications)Communications - PECO (00190)</v>
          </cell>
          <cell r="AF196" t="e">
            <v>#N/A</v>
          </cell>
        </row>
        <row r="197">
          <cell r="E197">
            <v>72</v>
          </cell>
          <cell r="H197">
            <v>-72</v>
          </cell>
          <cell r="I197">
            <v>-72</v>
          </cell>
          <cell r="J197">
            <v>352</v>
          </cell>
          <cell r="M197">
            <v>-352</v>
          </cell>
          <cell r="N197">
            <v>-72</v>
          </cell>
          <cell r="O197">
            <v>352</v>
          </cell>
          <cell r="R197">
            <v>-352</v>
          </cell>
          <cell r="S197">
            <v>-72</v>
          </cell>
          <cell r="V197" t="str">
            <v>Embedded</v>
          </cell>
          <cell r="W197" t="str">
            <v>Communications</v>
          </cell>
          <cell r="AA197" t="str">
            <v>[10200]  PECO Energy CompanyEmbeddedCommunications</v>
          </cell>
          <cell r="AB197" t="str">
            <v>[10200]  PECO Energy CompanyEmbedded (Communications)Travel, Entertainment &amp; Reimb</v>
          </cell>
          <cell r="AC197" t="str">
            <v>[10200]  PECO Energy CompanyEmbedded (Communications)Communications - PECO (00190)</v>
          </cell>
          <cell r="AF197" t="e">
            <v>#N/A</v>
          </cell>
        </row>
        <row r="198">
          <cell r="E198">
            <v>340</v>
          </cell>
          <cell r="H198">
            <v>2910</v>
          </cell>
          <cell r="I198">
            <v>1243</v>
          </cell>
          <cell r="J198">
            <v>1662</v>
          </cell>
          <cell r="M198">
            <v>11338</v>
          </cell>
          <cell r="N198">
            <v>1243</v>
          </cell>
          <cell r="O198">
            <v>14329</v>
          </cell>
          <cell r="R198">
            <v>24672</v>
          </cell>
          <cell r="S198">
            <v>1243</v>
          </cell>
          <cell r="V198" t="str">
            <v>Embedded</v>
          </cell>
          <cell r="W198" t="str">
            <v>Communications</v>
          </cell>
          <cell r="AA198" t="str">
            <v>[10200]  PECO Energy CompanyEmbeddedCommunications</v>
          </cell>
          <cell r="AB198" t="str">
            <v>[10200]  PECO Energy CompanyEmbedded (Communications)Other Operating Expenses</v>
          </cell>
          <cell r="AC198" t="str">
            <v>[10200]  PECO Energy CompanyEmbedded (Communications)Communications - PECO (00190)</v>
          </cell>
          <cell r="AF198" t="e">
            <v>#N/A</v>
          </cell>
        </row>
        <row r="199">
          <cell r="E199">
            <v>5534</v>
          </cell>
          <cell r="H199">
            <v>-4034</v>
          </cell>
          <cell r="I199">
            <v>-2272</v>
          </cell>
          <cell r="J199">
            <v>14744</v>
          </cell>
          <cell r="M199">
            <v>3256</v>
          </cell>
          <cell r="N199">
            <v>-2272</v>
          </cell>
          <cell r="O199">
            <v>40842</v>
          </cell>
          <cell r="R199">
            <v>-3342</v>
          </cell>
          <cell r="S199">
            <v>-2272</v>
          </cell>
          <cell r="V199" t="str">
            <v>Embedded</v>
          </cell>
          <cell r="W199" t="str">
            <v>Communications</v>
          </cell>
          <cell r="AA199" t="str">
            <v>[10200]  PECO Energy CompanyEmbeddedCommunications</v>
          </cell>
          <cell r="AB199" t="str">
            <v>[10200]  PECO Energy CompanyEmbedded (Communications)Other Operating Expenses</v>
          </cell>
          <cell r="AC199" t="str">
            <v>[10200]  PECO Energy CompanyEmbedded (Communications)Communications - PECO (00190)</v>
          </cell>
          <cell r="AF199" t="e">
            <v>#N/A</v>
          </cell>
        </row>
        <row r="200">
          <cell r="E200">
            <v>0</v>
          </cell>
          <cell r="H200">
            <v>0</v>
          </cell>
          <cell r="I200">
            <v>0</v>
          </cell>
          <cell r="J200">
            <v>38</v>
          </cell>
          <cell r="M200">
            <v>-38</v>
          </cell>
          <cell r="N200">
            <v>0</v>
          </cell>
          <cell r="O200">
            <v>38</v>
          </cell>
          <cell r="R200">
            <v>-38</v>
          </cell>
          <cell r="S200">
            <v>0</v>
          </cell>
          <cell r="V200" t="str">
            <v>Embedded</v>
          </cell>
          <cell r="W200" t="str">
            <v>Communications</v>
          </cell>
          <cell r="AA200" t="str">
            <v>[10200]  PECO Energy CompanyEmbeddedCommunications</v>
          </cell>
          <cell r="AB200" t="str">
            <v>[10200]  PECO Energy CompanyEmbedded (Communications)Overtime</v>
          </cell>
          <cell r="AC200" t="str">
            <v>[10200]  PECO Energy CompanyEmbedded (Communications)Communications - PECO (00190)</v>
          </cell>
          <cell r="AF200" t="e">
            <v>#N/A</v>
          </cell>
        </row>
        <row r="201">
          <cell r="E201">
            <v>24467</v>
          </cell>
          <cell r="H201">
            <v>3324</v>
          </cell>
          <cell r="I201">
            <v>3324</v>
          </cell>
          <cell r="J201">
            <v>91988</v>
          </cell>
          <cell r="M201">
            <v>18604</v>
          </cell>
          <cell r="N201">
            <v>3324</v>
          </cell>
          <cell r="O201">
            <v>323580</v>
          </cell>
          <cell r="R201">
            <v>18604</v>
          </cell>
          <cell r="S201">
            <v>3324</v>
          </cell>
          <cell r="V201" t="str">
            <v>Embedded</v>
          </cell>
          <cell r="W201" t="str">
            <v>Communications</v>
          </cell>
          <cell r="AA201" t="str">
            <v>[10200]  PECO Energy CompanyEmbeddedCommunications</v>
          </cell>
          <cell r="AB201" t="str">
            <v>[10200]  PECO Energy CompanyEmbedded (Communications)Pension and Benefits</v>
          </cell>
          <cell r="AC201" t="str">
            <v>[10200]  PECO Energy CompanyEmbedded (Communications)Communications - PECO (00190)</v>
          </cell>
          <cell r="AF201" t="e">
            <v>#N/A</v>
          </cell>
        </row>
        <row r="202">
          <cell r="E202">
            <v>242070</v>
          </cell>
          <cell r="H202">
            <v>48119</v>
          </cell>
          <cell r="I202">
            <v>38917</v>
          </cell>
          <cell r="J202">
            <v>836474</v>
          </cell>
          <cell r="M202">
            <v>319722</v>
          </cell>
          <cell r="N202">
            <v>38917</v>
          </cell>
          <cell r="O202">
            <v>2694985</v>
          </cell>
          <cell r="R202">
            <v>865265</v>
          </cell>
          <cell r="S202">
            <v>521521</v>
          </cell>
          <cell r="V202" t="str">
            <v>Embedded</v>
          </cell>
          <cell r="W202" t="str">
            <v>Finance</v>
          </cell>
          <cell r="AA202" t="str">
            <v>[10200]  PECO Energy CompanyEmbeddedFinance</v>
          </cell>
          <cell r="AB202" t="str">
            <v>[10200]  PECO Energy CompanyEmbedded (Finance)EDSS</v>
          </cell>
          <cell r="AC202" t="str">
            <v>[10200]  PECO Energy CompanyEmbedded (Finance)EDSS Business Ops PED (00198)</v>
          </cell>
          <cell r="AF202" t="str">
            <v>EEDFinanceEDSS</v>
          </cell>
        </row>
        <row r="203">
          <cell r="E203">
            <v>88248</v>
          </cell>
          <cell r="H203">
            <v>8754</v>
          </cell>
          <cell r="I203">
            <v>12462</v>
          </cell>
          <cell r="J203">
            <v>395559</v>
          </cell>
          <cell r="M203">
            <v>-22630</v>
          </cell>
          <cell r="N203">
            <v>12462</v>
          </cell>
          <cell r="O203">
            <v>1149533</v>
          </cell>
          <cell r="R203">
            <v>-39814</v>
          </cell>
          <cell r="S203">
            <v>8963</v>
          </cell>
          <cell r="V203" t="str">
            <v>Embedded</v>
          </cell>
          <cell r="W203" t="str">
            <v>IT</v>
          </cell>
          <cell r="AA203" t="str">
            <v>[10200]  PECO Energy CompanyEmbeddedIT</v>
          </cell>
          <cell r="AB203" t="str">
            <v>[10200]  PECO Energy CompanyEmbedded (IT)Salaries and Wages</v>
          </cell>
          <cell r="AC203" t="str">
            <v>[10200]  PECO Energy CompanyEmbedded (IT)IT Cust Serv Regulatory -PED (00315)</v>
          </cell>
          <cell r="AF203" t="e">
            <v>#N/A</v>
          </cell>
        </row>
        <row r="204">
          <cell r="E204">
            <v>0</v>
          </cell>
          <cell r="H204">
            <v>1200</v>
          </cell>
          <cell r="I204">
            <v>1200</v>
          </cell>
          <cell r="J204">
            <v>746</v>
          </cell>
          <cell r="M204">
            <v>454</v>
          </cell>
          <cell r="N204">
            <v>1200</v>
          </cell>
          <cell r="O204">
            <v>11546</v>
          </cell>
          <cell r="R204">
            <v>454</v>
          </cell>
          <cell r="S204">
            <v>1200</v>
          </cell>
          <cell r="V204" t="str">
            <v>Embedded</v>
          </cell>
          <cell r="W204" t="str">
            <v>IT</v>
          </cell>
          <cell r="AA204" t="str">
            <v>[10200]  PECO Energy CompanyEmbeddedIT</v>
          </cell>
          <cell r="AB204" t="str">
            <v>[10200]  PECO Energy CompanyEmbedded (IT)Travel, Entertainment &amp; Reimb</v>
          </cell>
          <cell r="AC204" t="str">
            <v>[10200]  PECO Energy CompanyEmbedded (IT)IT Cust Serv Regulatory -PED (00315)</v>
          </cell>
          <cell r="AF204" t="e">
            <v>#N/A</v>
          </cell>
        </row>
        <row r="205">
          <cell r="E205">
            <v>57312</v>
          </cell>
          <cell r="H205">
            <v>36566</v>
          </cell>
          <cell r="I205">
            <v>65417</v>
          </cell>
          <cell r="J205">
            <v>502451</v>
          </cell>
          <cell r="M205">
            <v>-131292</v>
          </cell>
          <cell r="N205">
            <v>65417</v>
          </cell>
          <cell r="O205">
            <v>1410151</v>
          </cell>
          <cell r="R205">
            <v>-460493</v>
          </cell>
          <cell r="S205">
            <v>-54393</v>
          </cell>
          <cell r="V205" t="str">
            <v>Embedded</v>
          </cell>
          <cell r="W205" t="str">
            <v>IT</v>
          </cell>
          <cell r="AA205" t="str">
            <v>[10200]  PECO Energy CompanyEmbeddedIT</v>
          </cell>
          <cell r="AB205" t="str">
            <v>[10200]  PECO Energy CompanyEmbedded (IT)Contracting</v>
          </cell>
          <cell r="AC205" t="str">
            <v>[10200]  PECO Energy CompanyEmbedded (IT)IT Cust Serv Regulatory -PED (00315)</v>
          </cell>
          <cell r="AF205" t="e">
            <v>#N/A</v>
          </cell>
        </row>
        <row r="206">
          <cell r="E206">
            <v>53820</v>
          </cell>
          <cell r="H206">
            <v>-50016</v>
          </cell>
          <cell r="I206">
            <v>-49870</v>
          </cell>
          <cell r="J206">
            <v>-48982</v>
          </cell>
          <cell r="M206">
            <v>63606</v>
          </cell>
          <cell r="N206">
            <v>-49870</v>
          </cell>
          <cell r="O206">
            <v>-19414</v>
          </cell>
          <cell r="R206">
            <v>62933</v>
          </cell>
          <cell r="S206">
            <v>-50007</v>
          </cell>
          <cell r="V206" t="str">
            <v>Embedded</v>
          </cell>
          <cell r="W206" t="str">
            <v>IT</v>
          </cell>
          <cell r="AA206" t="str">
            <v>[10200]  PECO Energy CompanyEmbeddedIT</v>
          </cell>
          <cell r="AB206" t="str">
            <v>[10200]  PECO Energy CompanyEmbedded (IT)Business Services</v>
          </cell>
          <cell r="AC206" t="str">
            <v>[10200]  PECO Energy CompanyEmbedded (IT)IT Cust Serv Regulatory -PED (00315)</v>
          </cell>
          <cell r="AF206" t="e">
            <v>#N/A</v>
          </cell>
        </row>
        <row r="207">
          <cell r="E207">
            <v>0</v>
          </cell>
          <cell r="H207">
            <v>0</v>
          </cell>
          <cell r="I207">
            <v>0</v>
          </cell>
          <cell r="J207">
            <v>100</v>
          </cell>
          <cell r="M207">
            <v>-100</v>
          </cell>
          <cell r="N207">
            <v>0</v>
          </cell>
          <cell r="O207">
            <v>100</v>
          </cell>
          <cell r="R207">
            <v>-100</v>
          </cell>
          <cell r="S207">
            <v>0</v>
          </cell>
          <cell r="V207" t="str">
            <v>Embedded</v>
          </cell>
          <cell r="W207" t="str">
            <v>IT</v>
          </cell>
          <cell r="AA207" t="str">
            <v>[10200]  PECO Energy CompanyEmbeddedIT</v>
          </cell>
          <cell r="AB207" t="str">
            <v>[10200]  PECO Energy CompanyEmbedded (IT)Travel, Entertainment &amp; Reimb</v>
          </cell>
          <cell r="AC207" t="str">
            <v>[10200]  PECO Energy CompanyEmbedded (IT)IT Cust Serv Regulatory -PED (00315)</v>
          </cell>
          <cell r="AF207" t="e">
            <v>#N/A</v>
          </cell>
        </row>
        <row r="208">
          <cell r="E208">
            <v>106</v>
          </cell>
          <cell r="H208">
            <v>-106</v>
          </cell>
          <cell r="I208">
            <v>-106</v>
          </cell>
          <cell r="J208">
            <v>106</v>
          </cell>
          <cell r="M208">
            <v>-106</v>
          </cell>
          <cell r="N208">
            <v>-106</v>
          </cell>
          <cell r="O208">
            <v>106</v>
          </cell>
          <cell r="R208">
            <v>-106</v>
          </cell>
          <cell r="S208">
            <v>-106</v>
          </cell>
          <cell r="V208" t="str">
            <v>Embedded</v>
          </cell>
          <cell r="W208" t="str">
            <v>IT</v>
          </cell>
          <cell r="AA208" t="str">
            <v>[10200]  PECO Energy CompanyEmbeddedIT</v>
          </cell>
          <cell r="AB208" t="str">
            <v>[10200]  PECO Energy CompanyEmbedded (IT)Other Operating Expenses</v>
          </cell>
          <cell r="AC208" t="str">
            <v>[10200]  PECO Energy CompanyEmbedded (IT)IT Cust Serv Regulatory -PED (00315)</v>
          </cell>
          <cell r="AF208" t="e">
            <v>#N/A</v>
          </cell>
        </row>
        <row r="209">
          <cell r="E209">
            <v>2400</v>
          </cell>
          <cell r="H209">
            <v>-2400</v>
          </cell>
          <cell r="I209">
            <v>-2400</v>
          </cell>
          <cell r="J209">
            <v>11553</v>
          </cell>
          <cell r="M209">
            <v>-11553</v>
          </cell>
          <cell r="N209">
            <v>-2400</v>
          </cell>
          <cell r="O209">
            <v>11553</v>
          </cell>
          <cell r="R209">
            <v>-11553</v>
          </cell>
          <cell r="S209">
            <v>-2400</v>
          </cell>
          <cell r="V209" t="str">
            <v>Embedded</v>
          </cell>
          <cell r="W209" t="str">
            <v>IT</v>
          </cell>
          <cell r="AA209" t="str">
            <v>[10200]  PECO Energy CompanyEmbeddedIT</v>
          </cell>
          <cell r="AB209" t="str">
            <v>[10200]  PECO Energy CompanyEmbedded (IT)Travel, Entertainment &amp; Reimb</v>
          </cell>
          <cell r="AC209" t="str">
            <v>[10200]  PECO Energy CompanyEmbedded (IT)IT Cust Serv Regulatory -PED (00315)</v>
          </cell>
          <cell r="AF209" t="e">
            <v>#N/A</v>
          </cell>
        </row>
        <row r="210">
          <cell r="E210">
            <v>109201</v>
          </cell>
          <cell r="H210">
            <v>33677</v>
          </cell>
          <cell r="I210">
            <v>86310</v>
          </cell>
          <cell r="J210">
            <v>309878</v>
          </cell>
          <cell r="M210">
            <v>-158751</v>
          </cell>
          <cell r="N210">
            <v>86310</v>
          </cell>
          <cell r="O210">
            <v>1240955</v>
          </cell>
          <cell r="R210">
            <v>366985</v>
          </cell>
          <cell r="S210">
            <v>672990</v>
          </cell>
          <cell r="V210" t="str">
            <v>Embedded</v>
          </cell>
          <cell r="W210" t="str">
            <v>IT</v>
          </cell>
          <cell r="AA210" t="str">
            <v>[10200]  PECO Energy CompanyEmbeddedIT</v>
          </cell>
          <cell r="AB210" t="str">
            <v>[10200]  PECO Energy CompanyEmbedded (IT)Other Operating Expenses</v>
          </cell>
          <cell r="AC210" t="str">
            <v>[10200]  PECO Energy CompanyEmbedded (IT)IT Cust Serv Regulatory -PED (00315)</v>
          </cell>
          <cell r="AF210" t="e">
            <v>#N/A</v>
          </cell>
        </row>
        <row r="211">
          <cell r="E211">
            <v>0</v>
          </cell>
          <cell r="H211">
            <v>7200</v>
          </cell>
          <cell r="I211">
            <v>7200</v>
          </cell>
          <cell r="J211">
            <v>0</v>
          </cell>
          <cell r="M211">
            <v>31200</v>
          </cell>
          <cell r="N211">
            <v>7200</v>
          </cell>
          <cell r="O211">
            <v>43200</v>
          </cell>
          <cell r="R211">
            <v>31200</v>
          </cell>
          <cell r="S211">
            <v>7200</v>
          </cell>
          <cell r="V211" t="str">
            <v>Embedded</v>
          </cell>
          <cell r="W211" t="str">
            <v>IT</v>
          </cell>
          <cell r="AA211" t="str">
            <v>[10200]  PECO Energy CompanyEmbeddedIT</v>
          </cell>
          <cell r="AB211" t="str">
            <v>[10200]  PECO Energy CompanyEmbedded (IT)Other Operating Expenses</v>
          </cell>
          <cell r="AC211" t="str">
            <v>[10200]  PECO Energy CompanyEmbedded (IT)IT Cust Serv Regulatory -PED (00315)</v>
          </cell>
          <cell r="AF211" t="e">
            <v>#N/A</v>
          </cell>
        </row>
        <row r="212">
          <cell r="E212">
            <v>70944</v>
          </cell>
          <cell r="H212">
            <v>7037</v>
          </cell>
          <cell r="I212">
            <v>-70944</v>
          </cell>
          <cell r="J212">
            <v>317978</v>
          </cell>
          <cell r="M212">
            <v>-18173</v>
          </cell>
          <cell r="N212">
            <v>-70944</v>
          </cell>
          <cell r="O212">
            <v>924114</v>
          </cell>
          <cell r="R212">
            <v>-31987</v>
          </cell>
          <cell r="S212">
            <v>-677080</v>
          </cell>
          <cell r="V212" t="str">
            <v>Embedded</v>
          </cell>
          <cell r="W212" t="str">
            <v>IT</v>
          </cell>
          <cell r="AA212" t="str">
            <v>[10200]  PECO Energy CompanyEmbeddedIT</v>
          </cell>
          <cell r="AB212" t="str">
            <v>[10200]  PECO Energy CompanyEmbedded (IT)Pension and Benefits</v>
          </cell>
          <cell r="AC212" t="str">
            <v>[10200]  PECO Energy CompanyEmbedded (IT)IT Cust Serv Regulatory -PED (00315)</v>
          </cell>
          <cell r="AF212" t="e">
            <v>#N/A</v>
          </cell>
        </row>
        <row r="213">
          <cell r="E213">
            <v>0</v>
          </cell>
          <cell r="H213">
            <v>0</v>
          </cell>
          <cell r="I213">
            <v>0</v>
          </cell>
          <cell r="J213">
            <v>317</v>
          </cell>
          <cell r="M213">
            <v>-317</v>
          </cell>
          <cell r="N213">
            <v>0</v>
          </cell>
          <cell r="O213">
            <v>317</v>
          </cell>
          <cell r="R213">
            <v>2083</v>
          </cell>
          <cell r="S213">
            <v>0</v>
          </cell>
          <cell r="V213" t="str">
            <v>Embedded</v>
          </cell>
          <cell r="W213" t="str">
            <v>IT</v>
          </cell>
          <cell r="AA213" t="str">
            <v>[10200]  PECO Energy CompanyEmbeddedIT</v>
          </cell>
          <cell r="AB213" t="str">
            <v>[10200]  PECO Energy CompanyEmbedded (IT)Travel, Entertainment &amp; Reimb</v>
          </cell>
          <cell r="AC213" t="str">
            <v>[10200]  PECO Energy CompanyEmbedded (IT)IT Ops Asset Mgmt Supp -PED (00316)</v>
          </cell>
          <cell r="AF213" t="e">
            <v>#N/A</v>
          </cell>
        </row>
        <row r="214">
          <cell r="E214">
            <v>52535</v>
          </cell>
          <cell r="H214">
            <v>6409</v>
          </cell>
          <cell r="I214">
            <v>21646</v>
          </cell>
          <cell r="J214">
            <v>120349</v>
          </cell>
          <cell r="M214">
            <v>124306</v>
          </cell>
          <cell r="N214">
            <v>21646</v>
          </cell>
          <cell r="O214">
            <v>543330</v>
          </cell>
          <cell r="R214">
            <v>161839</v>
          </cell>
          <cell r="S214">
            <v>16236</v>
          </cell>
          <cell r="V214" t="str">
            <v>Embedded</v>
          </cell>
          <cell r="W214" t="str">
            <v>IT</v>
          </cell>
          <cell r="AA214" t="str">
            <v>[10200]  PECO Energy CompanyEmbeddedIT</v>
          </cell>
          <cell r="AB214" t="str">
            <v>[10200]  PECO Energy CompanyEmbedded (IT)Contracting</v>
          </cell>
          <cell r="AC214" t="str">
            <v>[10200]  PECO Energy CompanyEmbedded (IT)IT Ops Asset Mgmt Supp -PED (00316)</v>
          </cell>
          <cell r="AF214" t="e">
            <v>#N/A</v>
          </cell>
        </row>
        <row r="215">
          <cell r="E215">
            <v>0</v>
          </cell>
          <cell r="H215">
            <v>4411</v>
          </cell>
          <cell r="I215">
            <v>5982</v>
          </cell>
          <cell r="J215">
            <v>0</v>
          </cell>
          <cell r="M215">
            <v>26143</v>
          </cell>
          <cell r="N215">
            <v>5982</v>
          </cell>
          <cell r="O215">
            <v>81006</v>
          </cell>
          <cell r="R215">
            <v>7422</v>
          </cell>
          <cell r="S215">
            <v>5982</v>
          </cell>
          <cell r="V215" t="str">
            <v>Embedded</v>
          </cell>
          <cell r="W215" t="str">
            <v>IT</v>
          </cell>
          <cell r="AA215" t="str">
            <v>[10200]  PECO Energy CompanyEmbeddedIT</v>
          </cell>
          <cell r="AB215" t="str">
            <v>[10200]  PECO Energy CompanyEmbedded (IT)Business Services</v>
          </cell>
          <cell r="AC215" t="str">
            <v>[10200]  PECO Energy CompanyEmbedded (IT)IT Ops Asset Mgmt Supp -PED (00316)</v>
          </cell>
          <cell r="AF215" t="e">
            <v>#N/A</v>
          </cell>
        </row>
        <row r="216">
          <cell r="E216">
            <v>0</v>
          </cell>
          <cell r="H216">
            <v>0</v>
          </cell>
          <cell r="I216">
            <v>0</v>
          </cell>
          <cell r="J216">
            <v>16</v>
          </cell>
          <cell r="M216">
            <v>-16</v>
          </cell>
          <cell r="N216">
            <v>0</v>
          </cell>
          <cell r="O216">
            <v>16</v>
          </cell>
          <cell r="R216">
            <v>-16</v>
          </cell>
          <cell r="S216">
            <v>0</v>
          </cell>
          <cell r="V216" t="str">
            <v>Embedded</v>
          </cell>
          <cell r="W216" t="str">
            <v>IT</v>
          </cell>
          <cell r="AA216" t="str">
            <v>[10200]  PECO Energy CompanyEmbeddedIT</v>
          </cell>
          <cell r="AB216" t="str">
            <v>[10200]  PECO Energy CompanyEmbedded (IT)Travel, Entertainment &amp; Reimb</v>
          </cell>
          <cell r="AC216" t="str">
            <v>[10200]  PECO Energy CompanyEmbedded (IT)IT Ops Asset Mgmt Supp -PED (00316)</v>
          </cell>
          <cell r="AF216" t="e">
            <v>#N/A</v>
          </cell>
        </row>
        <row r="217">
          <cell r="E217">
            <v>0</v>
          </cell>
          <cell r="H217">
            <v>0</v>
          </cell>
          <cell r="I217">
            <v>0</v>
          </cell>
          <cell r="J217">
            <v>425</v>
          </cell>
          <cell r="M217">
            <v>-425</v>
          </cell>
          <cell r="N217">
            <v>0</v>
          </cell>
          <cell r="O217">
            <v>425</v>
          </cell>
          <cell r="R217">
            <v>-425</v>
          </cell>
          <cell r="S217">
            <v>0</v>
          </cell>
          <cell r="V217" t="str">
            <v>Embedded</v>
          </cell>
          <cell r="W217" t="str">
            <v>IT</v>
          </cell>
          <cell r="AA217" t="str">
            <v>[10200]  PECO Energy CompanyEmbeddedIT</v>
          </cell>
          <cell r="AB217" t="str">
            <v>[10200]  PECO Energy CompanyEmbedded (IT)Other Operating Expenses</v>
          </cell>
          <cell r="AC217" t="str">
            <v>[10200]  PECO Energy CompanyEmbedded (IT)IT Ops Asset Mgmt Supp -PED (00316)</v>
          </cell>
          <cell r="AF217" t="e">
            <v>#N/A</v>
          </cell>
        </row>
        <row r="218">
          <cell r="E218">
            <v>0</v>
          </cell>
          <cell r="H218">
            <v>0</v>
          </cell>
          <cell r="I218">
            <v>0</v>
          </cell>
          <cell r="J218">
            <v>32</v>
          </cell>
          <cell r="M218">
            <v>-32</v>
          </cell>
          <cell r="N218">
            <v>0</v>
          </cell>
          <cell r="O218">
            <v>32</v>
          </cell>
          <cell r="R218">
            <v>-32</v>
          </cell>
          <cell r="S218">
            <v>0</v>
          </cell>
          <cell r="V218" t="str">
            <v>Embedded</v>
          </cell>
          <cell r="W218" t="str">
            <v>IT</v>
          </cell>
          <cell r="AA218" t="str">
            <v>[10200]  PECO Energy CompanyEmbeddedIT</v>
          </cell>
          <cell r="AB218" t="str">
            <v>[10200]  PECO Energy CompanyEmbedded (IT)Travel, Entertainment &amp; Reimb</v>
          </cell>
          <cell r="AC218" t="str">
            <v>[10200]  PECO Energy CompanyEmbedded (IT)IT Ops Asset Mgmt Supp -PED (00316)</v>
          </cell>
          <cell r="AF218" t="e">
            <v>#N/A</v>
          </cell>
        </row>
        <row r="219">
          <cell r="E219">
            <v>176807</v>
          </cell>
          <cell r="H219">
            <v>-28624</v>
          </cell>
          <cell r="I219">
            <v>-40758</v>
          </cell>
          <cell r="J219">
            <v>862759</v>
          </cell>
          <cell r="M219">
            <v>-269300</v>
          </cell>
          <cell r="N219">
            <v>-40758</v>
          </cell>
          <cell r="O219">
            <v>2073510</v>
          </cell>
          <cell r="R219">
            <v>-117860</v>
          </cell>
          <cell r="S219">
            <v>42089</v>
          </cell>
          <cell r="V219" t="str">
            <v>Embedded</v>
          </cell>
          <cell r="W219" t="str">
            <v>IT</v>
          </cell>
          <cell r="AA219" t="str">
            <v>[10200]  PECO Energy CompanyEmbeddedIT</v>
          </cell>
          <cell r="AB219" t="str">
            <v>[10200]  PECO Energy CompanyEmbedded (IT)Other Operating Expenses</v>
          </cell>
          <cell r="AC219" t="str">
            <v>[10200]  PECO Energy CompanyEmbedded (IT)IT Ops Asset Mgmt Supp -PED (00316)</v>
          </cell>
          <cell r="AF219" t="e">
            <v>#N/A</v>
          </cell>
        </row>
        <row r="220">
          <cell r="E220">
            <v>0</v>
          </cell>
          <cell r="H220">
            <v>4000</v>
          </cell>
          <cell r="I220">
            <v>4000</v>
          </cell>
          <cell r="J220">
            <v>1704</v>
          </cell>
          <cell r="M220">
            <v>14296</v>
          </cell>
          <cell r="N220">
            <v>4000</v>
          </cell>
          <cell r="O220">
            <v>37704</v>
          </cell>
          <cell r="R220">
            <v>15296</v>
          </cell>
          <cell r="S220">
            <v>4000</v>
          </cell>
          <cell r="V220" t="str">
            <v>Embedded</v>
          </cell>
          <cell r="W220" t="str">
            <v>IT</v>
          </cell>
          <cell r="AA220" t="str">
            <v>[10200]  PECO Energy CompanyEmbeddedIT</v>
          </cell>
          <cell r="AB220" t="str">
            <v>[10200]  PECO Energy CompanyEmbedded (IT)Other Operating Expenses</v>
          </cell>
          <cell r="AC220" t="str">
            <v>[10200]  PECO Energy CompanyEmbedded (IT)IT Ops Asset Mgmt Supp -PED (00316)</v>
          </cell>
          <cell r="AF220" t="e">
            <v>#N/A</v>
          </cell>
        </row>
        <row r="221">
          <cell r="E221">
            <v>16222</v>
          </cell>
          <cell r="H221">
            <v>287</v>
          </cell>
          <cell r="I221">
            <v>2580</v>
          </cell>
          <cell r="J221">
            <v>63575</v>
          </cell>
          <cell r="M221">
            <v>-291</v>
          </cell>
          <cell r="N221">
            <v>2580</v>
          </cell>
          <cell r="O221">
            <v>210319</v>
          </cell>
          <cell r="R221">
            <v>-14965</v>
          </cell>
          <cell r="S221">
            <v>7739</v>
          </cell>
          <cell r="V221" t="str">
            <v>Embedded</v>
          </cell>
          <cell r="W221" t="str">
            <v>IT</v>
          </cell>
          <cell r="AA221" t="str">
            <v>[10200]  PECO Energy CompanyEmbeddedIT</v>
          </cell>
          <cell r="AB221" t="str">
            <v>[10200]  PECO Energy CompanyEmbedded (IT)Salaries and Wages</v>
          </cell>
          <cell r="AC221" t="str">
            <v>[10200]  PECO Energy CompanyEmbedded (IT)IT Real Time -PED (00317)</v>
          </cell>
          <cell r="AF221" t="e">
            <v>#N/A</v>
          </cell>
        </row>
        <row r="222">
          <cell r="E222">
            <v>0</v>
          </cell>
          <cell r="H222">
            <v>0</v>
          </cell>
          <cell r="I222">
            <v>0</v>
          </cell>
          <cell r="J222">
            <v>403</v>
          </cell>
          <cell r="M222">
            <v>-403</v>
          </cell>
          <cell r="N222">
            <v>0</v>
          </cell>
          <cell r="O222">
            <v>1403</v>
          </cell>
          <cell r="R222">
            <v>597</v>
          </cell>
          <cell r="S222">
            <v>0</v>
          </cell>
          <cell r="V222" t="str">
            <v>Embedded</v>
          </cell>
          <cell r="W222" t="str">
            <v>IT</v>
          </cell>
          <cell r="AA222" t="str">
            <v>[10200]  PECO Energy CompanyEmbeddedIT</v>
          </cell>
          <cell r="AB222" t="str">
            <v>[10200]  PECO Energy CompanyEmbedded (IT)Travel, Entertainment &amp; Reimb</v>
          </cell>
          <cell r="AC222" t="str">
            <v>[10200]  PECO Energy CompanyEmbedded (IT)IT Real Time -PED (00317)</v>
          </cell>
          <cell r="AF222" t="e">
            <v>#N/A</v>
          </cell>
        </row>
        <row r="223">
          <cell r="E223">
            <v>0</v>
          </cell>
          <cell r="H223">
            <v>2083</v>
          </cell>
          <cell r="I223">
            <v>2083</v>
          </cell>
          <cell r="J223">
            <v>-153064</v>
          </cell>
          <cell r="M223">
            <v>161397</v>
          </cell>
          <cell r="N223">
            <v>2083</v>
          </cell>
          <cell r="O223">
            <v>-136397</v>
          </cell>
          <cell r="R223">
            <v>161397</v>
          </cell>
          <cell r="S223">
            <v>2083</v>
          </cell>
          <cell r="V223" t="str">
            <v>Embedded</v>
          </cell>
          <cell r="W223" t="str">
            <v>IT</v>
          </cell>
          <cell r="AA223" t="str">
            <v>[10200]  PECO Energy CompanyEmbeddedIT</v>
          </cell>
          <cell r="AB223" t="str">
            <v>[10200]  PECO Energy CompanyEmbedded (IT)Contracting</v>
          </cell>
          <cell r="AC223" t="str">
            <v>[10200]  PECO Energy CompanyEmbedded (IT)IT Real Time -PED (00317)</v>
          </cell>
          <cell r="AF223" t="e">
            <v>#N/A</v>
          </cell>
        </row>
        <row r="224">
          <cell r="E224">
            <v>636</v>
          </cell>
          <cell r="H224">
            <v>11</v>
          </cell>
          <cell r="I224">
            <v>101</v>
          </cell>
          <cell r="J224">
            <v>2493</v>
          </cell>
          <cell r="M224">
            <v>-11</v>
          </cell>
          <cell r="N224">
            <v>101</v>
          </cell>
          <cell r="O224">
            <v>8248</v>
          </cell>
          <cell r="R224">
            <v>-587</v>
          </cell>
          <cell r="S224">
            <v>304</v>
          </cell>
          <cell r="V224" t="str">
            <v>Embedded</v>
          </cell>
          <cell r="W224" t="str">
            <v>IT</v>
          </cell>
          <cell r="AA224" t="str">
            <v>[10200]  PECO Energy CompanyEmbeddedIT</v>
          </cell>
          <cell r="AB224" t="str">
            <v>[10200]  PECO Energy CompanyEmbedded (IT)Business Services</v>
          </cell>
          <cell r="AC224" t="str">
            <v>[10200]  PECO Energy CompanyEmbedded (IT)IT Real Time -PED (00317)</v>
          </cell>
          <cell r="AF224" t="e">
            <v>#N/A</v>
          </cell>
        </row>
        <row r="225">
          <cell r="E225">
            <v>1691</v>
          </cell>
          <cell r="H225">
            <v>-1691</v>
          </cell>
          <cell r="I225">
            <v>-1691</v>
          </cell>
          <cell r="J225">
            <v>1795</v>
          </cell>
          <cell r="M225">
            <v>-1795</v>
          </cell>
          <cell r="N225">
            <v>-1691</v>
          </cell>
          <cell r="O225">
            <v>1795</v>
          </cell>
          <cell r="R225">
            <v>-1795</v>
          </cell>
          <cell r="S225">
            <v>-1691</v>
          </cell>
          <cell r="V225" t="str">
            <v>Embedded</v>
          </cell>
          <cell r="W225" t="str">
            <v>IT</v>
          </cell>
          <cell r="AA225" t="str">
            <v>[10200]  PECO Energy CompanyEmbeddedIT</v>
          </cell>
          <cell r="AB225" t="str">
            <v>[10200]  PECO Energy CompanyEmbedded (IT)Materials and Supplies</v>
          </cell>
          <cell r="AC225" t="str">
            <v>[10200]  PECO Energy CompanyEmbedded (IT)IT Real Time -PED (00317)</v>
          </cell>
          <cell r="AF225" t="e">
            <v>#N/A</v>
          </cell>
        </row>
        <row r="226">
          <cell r="E226">
            <v>0</v>
          </cell>
          <cell r="H226">
            <v>0</v>
          </cell>
          <cell r="I226">
            <v>0</v>
          </cell>
          <cell r="J226">
            <v>128</v>
          </cell>
          <cell r="M226">
            <v>-128</v>
          </cell>
          <cell r="N226">
            <v>0</v>
          </cell>
          <cell r="O226">
            <v>128</v>
          </cell>
          <cell r="R226">
            <v>-128</v>
          </cell>
          <cell r="S226">
            <v>0</v>
          </cell>
          <cell r="V226" t="str">
            <v>Embedded</v>
          </cell>
          <cell r="W226" t="str">
            <v>IT</v>
          </cell>
          <cell r="AA226" t="str">
            <v>[10200]  PECO Energy CompanyEmbeddedIT</v>
          </cell>
          <cell r="AB226" t="str">
            <v>[10200]  PECO Energy CompanyEmbedded (IT)Travel, Entertainment &amp; Reimb</v>
          </cell>
          <cell r="AC226" t="str">
            <v>[10200]  PECO Energy CompanyEmbedded (IT)IT Real Time -PED (00317)</v>
          </cell>
          <cell r="AF226" t="e">
            <v>#N/A</v>
          </cell>
        </row>
        <row r="227">
          <cell r="E227">
            <v>349</v>
          </cell>
          <cell r="H227">
            <v>-349</v>
          </cell>
          <cell r="I227">
            <v>-349</v>
          </cell>
          <cell r="J227">
            <v>349</v>
          </cell>
          <cell r="M227">
            <v>-349</v>
          </cell>
          <cell r="N227">
            <v>-349</v>
          </cell>
          <cell r="O227">
            <v>349</v>
          </cell>
          <cell r="R227">
            <v>-349</v>
          </cell>
          <cell r="S227">
            <v>-349</v>
          </cell>
          <cell r="V227" t="str">
            <v>Embedded</v>
          </cell>
          <cell r="W227" t="str">
            <v>IT</v>
          </cell>
          <cell r="AA227" t="str">
            <v>[10200]  PECO Energy CompanyEmbeddedIT</v>
          </cell>
          <cell r="AB227" t="str">
            <v>[10200]  PECO Energy CompanyEmbedded (IT)Other Operating Expenses</v>
          </cell>
          <cell r="AC227" t="str">
            <v>[10200]  PECO Energy CompanyEmbedded (IT)IT Real Time -PED (00317)</v>
          </cell>
          <cell r="AF227" t="e">
            <v>#N/A</v>
          </cell>
        </row>
        <row r="228">
          <cell r="E228">
            <v>0</v>
          </cell>
          <cell r="H228">
            <v>0</v>
          </cell>
          <cell r="I228">
            <v>0</v>
          </cell>
          <cell r="J228">
            <v>38</v>
          </cell>
          <cell r="M228">
            <v>-38</v>
          </cell>
          <cell r="N228">
            <v>0</v>
          </cell>
          <cell r="O228">
            <v>38</v>
          </cell>
          <cell r="R228">
            <v>-38</v>
          </cell>
          <cell r="S228">
            <v>0</v>
          </cell>
          <cell r="V228" t="str">
            <v>Embedded</v>
          </cell>
          <cell r="W228" t="str">
            <v>IT</v>
          </cell>
          <cell r="AA228" t="str">
            <v>[10200]  PECO Energy CompanyEmbeddedIT</v>
          </cell>
          <cell r="AB228" t="str">
            <v>[10200]  PECO Energy CompanyEmbedded (IT)Travel, Entertainment &amp; Reimb</v>
          </cell>
          <cell r="AC228" t="str">
            <v>[10200]  PECO Energy CompanyEmbedded (IT)IT Real Time -PED (00317)</v>
          </cell>
          <cell r="AF228" t="e">
            <v>#N/A</v>
          </cell>
        </row>
        <row r="229">
          <cell r="E229">
            <v>18569</v>
          </cell>
          <cell r="H229">
            <v>30404</v>
          </cell>
          <cell r="I229">
            <v>35955</v>
          </cell>
          <cell r="J229">
            <v>49616</v>
          </cell>
          <cell r="M229">
            <v>184033</v>
          </cell>
          <cell r="N229">
            <v>35955</v>
          </cell>
          <cell r="O229">
            <v>1014049</v>
          </cell>
          <cell r="R229">
            <v>71321</v>
          </cell>
          <cell r="S229">
            <v>159956</v>
          </cell>
          <cell r="V229" t="str">
            <v>Embedded</v>
          </cell>
          <cell r="W229" t="str">
            <v>IT</v>
          </cell>
          <cell r="AA229" t="str">
            <v>[10200]  PECO Energy CompanyEmbeddedIT</v>
          </cell>
          <cell r="AB229" t="str">
            <v>[10200]  PECO Energy CompanyEmbedded (IT)Other Operating Expenses</v>
          </cell>
          <cell r="AC229" t="str">
            <v>[10200]  PECO Energy CompanyEmbedded (IT)IT Real Time -PED (00317)</v>
          </cell>
          <cell r="AF229" t="e">
            <v>#N/A</v>
          </cell>
        </row>
        <row r="230">
          <cell r="E230">
            <v>11551</v>
          </cell>
          <cell r="H230">
            <v>-11551</v>
          </cell>
          <cell r="I230">
            <v>-11551</v>
          </cell>
          <cell r="J230">
            <v>28771</v>
          </cell>
          <cell r="M230">
            <v>-28771</v>
          </cell>
          <cell r="N230">
            <v>-11551</v>
          </cell>
          <cell r="O230">
            <v>28771</v>
          </cell>
          <cell r="R230">
            <v>-28771</v>
          </cell>
          <cell r="S230">
            <v>-11551</v>
          </cell>
          <cell r="V230" t="str">
            <v>Embedded</v>
          </cell>
          <cell r="W230" t="str">
            <v>IT</v>
          </cell>
          <cell r="AA230" t="str">
            <v>[10200]  PECO Energy CompanyEmbeddedIT</v>
          </cell>
          <cell r="AB230" t="str">
            <v>[10200]  PECO Energy CompanyEmbedded (IT)Other Operating Expenses</v>
          </cell>
          <cell r="AC230" t="str">
            <v>[10200]  PECO Energy CompanyEmbedded (IT)IT Real Time -PED (00317)</v>
          </cell>
          <cell r="AF230" t="e">
            <v>#N/A</v>
          </cell>
        </row>
        <row r="231">
          <cell r="E231">
            <v>13041</v>
          </cell>
          <cell r="H231">
            <v>230</v>
          </cell>
          <cell r="I231">
            <v>-13041</v>
          </cell>
          <cell r="J231">
            <v>51109</v>
          </cell>
          <cell r="M231">
            <v>-234</v>
          </cell>
          <cell r="N231">
            <v>-13041</v>
          </cell>
          <cell r="O231">
            <v>169080</v>
          </cell>
          <cell r="R231">
            <v>-12031</v>
          </cell>
          <cell r="S231">
            <v>-131012</v>
          </cell>
          <cell r="V231" t="str">
            <v>Embedded</v>
          </cell>
          <cell r="W231" t="str">
            <v>IT</v>
          </cell>
          <cell r="AA231" t="str">
            <v>[10200]  PECO Energy CompanyEmbeddedIT</v>
          </cell>
          <cell r="AB231" t="str">
            <v>[10200]  PECO Energy CompanyEmbedded (IT)Pension and Benefits</v>
          </cell>
          <cell r="AC231" t="str">
            <v>[10200]  PECO Energy CompanyEmbedded (IT)IT Real Time -PED (00317)</v>
          </cell>
          <cell r="AF231" t="e">
            <v>#N/A</v>
          </cell>
        </row>
        <row r="232">
          <cell r="E232">
            <v>1592</v>
          </cell>
          <cell r="H232">
            <v>-1592</v>
          </cell>
          <cell r="I232">
            <v>-1592</v>
          </cell>
          <cell r="J232">
            <v>6396</v>
          </cell>
          <cell r="M232">
            <v>-6396</v>
          </cell>
          <cell r="N232">
            <v>-1592</v>
          </cell>
          <cell r="O232">
            <v>6396</v>
          </cell>
          <cell r="R232">
            <v>-6396</v>
          </cell>
          <cell r="S232">
            <v>-1592</v>
          </cell>
          <cell r="V232" t="str">
            <v>Embedded</v>
          </cell>
          <cell r="W232" t="str">
            <v>IT</v>
          </cell>
          <cell r="AA232" t="str">
            <v>[10200]  PECO Energy CompanyEmbeddedIT</v>
          </cell>
          <cell r="AB232" t="str">
            <v>[10200]  PECO Energy CompanyEmbedded (IT)Transportation</v>
          </cell>
          <cell r="AC232" t="str">
            <v>[10200]  PECO Energy CompanyEmbedded (IT)IT Real Time -PED (00317)</v>
          </cell>
          <cell r="AF232" t="e">
            <v>#N/A</v>
          </cell>
        </row>
        <row r="233">
          <cell r="E233">
            <v>1850326</v>
          </cell>
          <cell r="H233">
            <v>-237514</v>
          </cell>
          <cell r="I233">
            <v>-237514</v>
          </cell>
          <cell r="J233">
            <v>6468555</v>
          </cell>
          <cell r="M233">
            <v>-17308</v>
          </cell>
          <cell r="N233">
            <v>-237514</v>
          </cell>
          <cell r="O233">
            <v>20749524</v>
          </cell>
          <cell r="R233">
            <v>-1395784</v>
          </cell>
          <cell r="S233">
            <v>-1090711</v>
          </cell>
          <cell r="V233" t="str">
            <v>EBSC Transactional</v>
          </cell>
          <cell r="W233" t="str">
            <v>IT</v>
          </cell>
          <cell r="AA233" t="str">
            <v>[10200]  PECO Energy CompanyEBSC TransactionalIT</v>
          </cell>
          <cell r="AB233" t="str">
            <v>[10200]  PECO Energy CompanyEBSC Transactional (IT)Business Services</v>
          </cell>
          <cell r="AC233" t="str">
            <v>[10200]  PECO Energy CompanyEBSC Transactional (IT)EBSC IT Serv - PED (00318)</v>
          </cell>
          <cell r="AF233" t="e">
            <v>#N/A</v>
          </cell>
        </row>
        <row r="234">
          <cell r="E234">
            <v>856</v>
          </cell>
          <cell r="H234">
            <v>-856</v>
          </cell>
          <cell r="I234">
            <v>-856</v>
          </cell>
          <cell r="J234">
            <v>3442</v>
          </cell>
          <cell r="M234">
            <v>-3442</v>
          </cell>
          <cell r="N234">
            <v>-856</v>
          </cell>
          <cell r="O234">
            <v>3442</v>
          </cell>
          <cell r="R234">
            <v>-3442</v>
          </cell>
          <cell r="S234">
            <v>-856</v>
          </cell>
          <cell r="V234" t="str">
            <v>EBSC Transactional</v>
          </cell>
          <cell r="W234" t="str">
            <v>IT</v>
          </cell>
          <cell r="AA234" t="str">
            <v>[10200]  PECO Energy CompanyEBSC TransactionalIT</v>
          </cell>
          <cell r="AB234" t="str">
            <v>[10200]  PECO Energy CompanyEBSC Transactional (IT)Other Operating Expenses</v>
          </cell>
          <cell r="AC234" t="str">
            <v>[10200]  PECO Energy CompanyEBSC Transactional (IT)EBSC IT Serv - PED (00318)</v>
          </cell>
          <cell r="AF234" t="e">
            <v>#N/A</v>
          </cell>
        </row>
        <row r="235">
          <cell r="E235">
            <v>0</v>
          </cell>
          <cell r="H235">
            <v>0</v>
          </cell>
          <cell r="I235">
            <v>0</v>
          </cell>
          <cell r="J235">
            <v>0</v>
          </cell>
          <cell r="M235">
            <v>0</v>
          </cell>
          <cell r="N235">
            <v>0</v>
          </cell>
          <cell r="O235">
            <v>0</v>
          </cell>
          <cell r="R235">
            <v>0</v>
          </cell>
          <cell r="S235">
            <v>-307659</v>
          </cell>
          <cell r="V235" t="str">
            <v>EBSC Transactional</v>
          </cell>
          <cell r="W235" t="str">
            <v>IT</v>
          </cell>
          <cell r="AA235" t="str">
            <v>[10200]  PECO Energy CompanyEBSC TransactionalIT</v>
          </cell>
          <cell r="AB235" t="str">
            <v>[10200]  PECO Energy CompanyEBSC Transactional (IT)Other Operating Expenses</v>
          </cell>
          <cell r="AC235" t="str">
            <v>[10200]  PECO Energy CompanyEBSC Transactional (IT)EBSC IT Serv - PED (00318)</v>
          </cell>
          <cell r="AF235" t="e">
            <v>#N/A</v>
          </cell>
        </row>
        <row r="236">
          <cell r="E236">
            <v>14351</v>
          </cell>
          <cell r="H236">
            <v>56548</v>
          </cell>
          <cell r="I236">
            <v>33519</v>
          </cell>
          <cell r="J236">
            <v>313140</v>
          </cell>
          <cell r="M236">
            <v>-30725</v>
          </cell>
          <cell r="N236">
            <v>33519</v>
          </cell>
          <cell r="O236">
            <v>709776</v>
          </cell>
          <cell r="R236">
            <v>161186</v>
          </cell>
          <cell r="S236">
            <v>33519</v>
          </cell>
          <cell r="V236" t="str">
            <v>Embedded</v>
          </cell>
          <cell r="W236" t="str">
            <v>Finance</v>
          </cell>
          <cell r="AA236" t="str">
            <v>[10200]  PECO Energy CompanyEmbeddedFinance</v>
          </cell>
          <cell r="AB236" t="str">
            <v>[10200]  PECO Energy CompanyEmbedded (Finance)Salaries and Wages</v>
          </cell>
          <cell r="AC236" t="str">
            <v>[10200]  PECO Energy CompanyEmbedded (Finance)Finance - PECO (00338)</v>
          </cell>
          <cell r="AF236" t="str">
            <v>EEDFinanceSalaries and Wages</v>
          </cell>
        </row>
        <row r="237">
          <cell r="E237">
            <v>30</v>
          </cell>
          <cell r="H237">
            <v>2703</v>
          </cell>
          <cell r="I237">
            <v>2703</v>
          </cell>
          <cell r="J237">
            <v>1715</v>
          </cell>
          <cell r="M237">
            <v>9218</v>
          </cell>
          <cell r="N237">
            <v>2703</v>
          </cell>
          <cell r="O237">
            <v>23582</v>
          </cell>
          <cell r="R237">
            <v>9218</v>
          </cell>
          <cell r="S237">
            <v>2703</v>
          </cell>
          <cell r="V237" t="str">
            <v>Embedded</v>
          </cell>
          <cell r="W237" t="str">
            <v>Finance</v>
          </cell>
          <cell r="AA237" t="str">
            <v>[10200]  PECO Energy CompanyEmbeddedFinance</v>
          </cell>
          <cell r="AB237" t="str">
            <v>[10200]  PECO Energy CompanyEmbedded (Finance)Travel, Entertainment &amp; Reimb</v>
          </cell>
          <cell r="AC237" t="str">
            <v>[10200]  PECO Energy CompanyEmbedded (Finance)Finance - PECO (00338)</v>
          </cell>
          <cell r="AF237" t="str">
            <v>EEDFinanceTravel, Entertainment &amp; Reimb</v>
          </cell>
        </row>
        <row r="238">
          <cell r="E238">
            <v>3127</v>
          </cell>
          <cell r="H238">
            <v>625</v>
          </cell>
          <cell r="I238">
            <v>625</v>
          </cell>
          <cell r="J238">
            <v>14890</v>
          </cell>
          <cell r="M238">
            <v>118</v>
          </cell>
          <cell r="N238">
            <v>625</v>
          </cell>
          <cell r="O238">
            <v>44906</v>
          </cell>
          <cell r="R238">
            <v>118</v>
          </cell>
          <cell r="S238">
            <v>625</v>
          </cell>
          <cell r="V238" t="str">
            <v>Embedded</v>
          </cell>
          <cell r="W238" t="str">
            <v>Finance</v>
          </cell>
          <cell r="AA238" t="str">
            <v>[10200]  PECO Energy CompanyEmbeddedFinance</v>
          </cell>
          <cell r="AB238" t="str">
            <v>[10200]  PECO Energy CompanyEmbedded (Finance)Business Services</v>
          </cell>
          <cell r="AC238" t="str">
            <v>[10200]  PECO Energy CompanyEmbedded (Finance)Finance - PECO (00338)</v>
          </cell>
          <cell r="AF238" t="str">
            <v>EEDFinanceBusiness Services</v>
          </cell>
        </row>
        <row r="239">
          <cell r="E239">
            <v>0</v>
          </cell>
          <cell r="H239">
            <v>0</v>
          </cell>
          <cell r="I239">
            <v>0</v>
          </cell>
          <cell r="J239">
            <v>3</v>
          </cell>
          <cell r="M239">
            <v>-3</v>
          </cell>
          <cell r="N239">
            <v>0</v>
          </cell>
          <cell r="O239">
            <v>3</v>
          </cell>
          <cell r="R239">
            <v>-3</v>
          </cell>
          <cell r="S239">
            <v>0</v>
          </cell>
          <cell r="V239" t="str">
            <v>Embedded</v>
          </cell>
          <cell r="W239" t="str">
            <v>Finance</v>
          </cell>
          <cell r="AA239" t="str">
            <v>[10200]  PECO Energy CompanyEmbeddedFinance</v>
          </cell>
          <cell r="AB239" t="str">
            <v>[10200]  PECO Energy CompanyEmbedded (Finance)Materials and Supplies</v>
          </cell>
          <cell r="AC239" t="str">
            <v>[10200]  PECO Energy CompanyEmbedded (Finance)Finance - PECO (00338)</v>
          </cell>
          <cell r="AF239" t="str">
            <v>EEDFinanceMaterials and Supplies</v>
          </cell>
        </row>
        <row r="240">
          <cell r="E240">
            <v>1117</v>
          </cell>
          <cell r="H240">
            <v>-1117</v>
          </cell>
          <cell r="I240">
            <v>-1117</v>
          </cell>
          <cell r="J240">
            <v>6542</v>
          </cell>
          <cell r="M240">
            <v>-6542</v>
          </cell>
          <cell r="N240">
            <v>-1117</v>
          </cell>
          <cell r="O240">
            <v>6542</v>
          </cell>
          <cell r="R240">
            <v>-6542</v>
          </cell>
          <cell r="S240">
            <v>-1117</v>
          </cell>
          <cell r="V240" t="str">
            <v>Embedded</v>
          </cell>
          <cell r="W240" t="str">
            <v>Finance</v>
          </cell>
          <cell r="AA240" t="str">
            <v>[10200]  PECO Energy CompanyEmbeddedFinance</v>
          </cell>
          <cell r="AB240" t="str">
            <v>[10200]  PECO Energy CompanyEmbedded (Finance)Travel, Entertainment &amp; Reimb</v>
          </cell>
          <cell r="AC240" t="str">
            <v>[10200]  PECO Energy CompanyEmbedded (Finance)Finance - PECO (00338)</v>
          </cell>
          <cell r="AF240" t="str">
            <v>EEDFinanceTravel, Entertainment &amp; Reimb</v>
          </cell>
        </row>
        <row r="241">
          <cell r="E241">
            <v>2642</v>
          </cell>
          <cell r="H241">
            <v>-1751</v>
          </cell>
          <cell r="I241">
            <v>-1751</v>
          </cell>
          <cell r="J241">
            <v>8996</v>
          </cell>
          <cell r="M241">
            <v>-5430</v>
          </cell>
          <cell r="N241">
            <v>-1751</v>
          </cell>
          <cell r="O241">
            <v>16126</v>
          </cell>
          <cell r="R241">
            <v>-5430</v>
          </cell>
          <cell r="S241">
            <v>-1751</v>
          </cell>
          <cell r="V241" t="str">
            <v>Embedded</v>
          </cell>
          <cell r="W241" t="str">
            <v>Finance</v>
          </cell>
          <cell r="AA241" t="str">
            <v>[10200]  PECO Energy CompanyEmbeddedFinance</v>
          </cell>
          <cell r="AB241" t="str">
            <v>[10200]  PECO Energy CompanyEmbedded (Finance)Other Operating Expenses</v>
          </cell>
          <cell r="AC241" t="str">
            <v>[10200]  PECO Energy CompanyEmbedded (Finance)Finance - PECO (00338)</v>
          </cell>
          <cell r="AF241" t="str">
            <v>EEDFinanceOther Operating Expenses</v>
          </cell>
        </row>
        <row r="242">
          <cell r="E242">
            <v>0</v>
          </cell>
          <cell r="H242">
            <v>0</v>
          </cell>
          <cell r="I242">
            <v>0</v>
          </cell>
          <cell r="J242">
            <v>4546</v>
          </cell>
          <cell r="M242">
            <v>-4546</v>
          </cell>
          <cell r="N242">
            <v>0</v>
          </cell>
          <cell r="O242">
            <v>4546</v>
          </cell>
          <cell r="R242">
            <v>-4546</v>
          </cell>
          <cell r="S242">
            <v>0</v>
          </cell>
          <cell r="V242" t="str">
            <v>Embedded</v>
          </cell>
          <cell r="W242" t="str">
            <v>Finance</v>
          </cell>
          <cell r="AA242" t="str">
            <v>[10200]  PECO Energy CompanyEmbeddedFinance</v>
          </cell>
          <cell r="AB242" t="str">
            <v>[10200]  PECO Energy CompanyEmbedded (Finance)Travel, Entertainment &amp; Reimb</v>
          </cell>
          <cell r="AC242" t="str">
            <v>[10200]  PECO Energy CompanyEmbedded (Finance)Finance - PECO (00338)</v>
          </cell>
          <cell r="AF242" t="str">
            <v>EEDFinanceTravel, Entertainment &amp; Reimb</v>
          </cell>
        </row>
        <row r="243">
          <cell r="E243">
            <v>451</v>
          </cell>
          <cell r="H243">
            <v>473</v>
          </cell>
          <cell r="I243">
            <v>473</v>
          </cell>
          <cell r="J243">
            <v>1647</v>
          </cell>
          <cell r="M243">
            <v>2049</v>
          </cell>
          <cell r="N243">
            <v>473</v>
          </cell>
          <cell r="O243">
            <v>9039</v>
          </cell>
          <cell r="R243">
            <v>2049</v>
          </cell>
          <cell r="S243">
            <v>473</v>
          </cell>
          <cell r="V243" t="str">
            <v>Embedded</v>
          </cell>
          <cell r="W243" t="str">
            <v>Finance</v>
          </cell>
          <cell r="AA243" t="str">
            <v>[10200]  PECO Energy CompanyEmbeddedFinance</v>
          </cell>
          <cell r="AB243" t="str">
            <v>[10200]  PECO Energy CompanyEmbedded (Finance)Other Operating Expenses</v>
          </cell>
          <cell r="AC243" t="str">
            <v>[10200]  PECO Energy CompanyEmbedded (Finance)Finance - PECO (00338)</v>
          </cell>
          <cell r="AF243" t="str">
            <v>EEDFinanceOther Operating Expenses</v>
          </cell>
        </row>
        <row r="244">
          <cell r="E244">
            <v>46474</v>
          </cell>
          <cell r="H244">
            <v>-43674</v>
          </cell>
          <cell r="I244">
            <v>-43674</v>
          </cell>
          <cell r="J244">
            <v>47024</v>
          </cell>
          <cell r="M244">
            <v>-35824</v>
          </cell>
          <cell r="N244">
            <v>-43674</v>
          </cell>
          <cell r="O244">
            <v>69424</v>
          </cell>
          <cell r="R244">
            <v>-35824</v>
          </cell>
          <cell r="S244">
            <v>-43674</v>
          </cell>
          <cell r="V244" t="str">
            <v>Embedded</v>
          </cell>
          <cell r="W244" t="str">
            <v>Finance</v>
          </cell>
          <cell r="AA244" t="str">
            <v>[10200]  PECO Energy CompanyEmbeddedFinance</v>
          </cell>
          <cell r="AB244" t="str">
            <v>[10200]  PECO Energy CompanyEmbedded (Finance)Other Operating Expenses</v>
          </cell>
          <cell r="AC244" t="str">
            <v>[10200]  PECO Energy CompanyEmbedded (Finance)Finance - PECO (00338)</v>
          </cell>
          <cell r="AF244" t="str">
            <v>EEDFinanceOther Operating Expenses</v>
          </cell>
        </row>
        <row r="245">
          <cell r="E245">
            <v>0</v>
          </cell>
          <cell r="H245">
            <v>0</v>
          </cell>
          <cell r="I245">
            <v>0</v>
          </cell>
          <cell r="J245">
            <v>-594</v>
          </cell>
          <cell r="M245">
            <v>594</v>
          </cell>
          <cell r="N245">
            <v>0</v>
          </cell>
          <cell r="O245">
            <v>-594</v>
          </cell>
          <cell r="R245">
            <v>594</v>
          </cell>
          <cell r="S245">
            <v>0</v>
          </cell>
          <cell r="V245" t="str">
            <v>Embedded</v>
          </cell>
          <cell r="W245" t="str">
            <v>Finance</v>
          </cell>
          <cell r="AA245" t="str">
            <v>[10200]  PECO Energy CompanyEmbeddedFinance</v>
          </cell>
          <cell r="AB245" t="str">
            <v>[10200]  PECO Energy CompanyEmbedded (Finance)Overtime</v>
          </cell>
          <cell r="AC245" t="str">
            <v>[10200]  PECO Energy CompanyEmbedded (Finance)Finance - PECO (00338)</v>
          </cell>
          <cell r="AF245" t="str">
            <v>EEDFinanceOvertime</v>
          </cell>
        </row>
        <row r="246">
          <cell r="E246">
            <v>10529</v>
          </cell>
          <cell r="H246">
            <v>35729</v>
          </cell>
          <cell r="I246">
            <v>18051</v>
          </cell>
          <cell r="J246">
            <v>198099</v>
          </cell>
          <cell r="M246">
            <v>-13837</v>
          </cell>
          <cell r="N246">
            <v>18051</v>
          </cell>
          <cell r="O246">
            <v>434790</v>
          </cell>
          <cell r="R246">
            <v>133474</v>
          </cell>
          <cell r="S246">
            <v>18051</v>
          </cell>
          <cell r="V246" t="str">
            <v>Embedded</v>
          </cell>
          <cell r="W246" t="str">
            <v>Finance</v>
          </cell>
          <cell r="AA246" t="str">
            <v>[10200]  PECO Energy CompanyEmbeddedFinance</v>
          </cell>
          <cell r="AB246" t="str">
            <v>[10200]  PECO Energy CompanyEmbedded (Finance)Pension and Benefits</v>
          </cell>
          <cell r="AC246" t="str">
            <v>[10200]  PECO Energy CompanyEmbedded (Finance)Finance - PECO (00338)</v>
          </cell>
          <cell r="AF246" t="str">
            <v>EEDFinancePension and Benefits</v>
          </cell>
        </row>
        <row r="247">
          <cell r="E247">
            <v>1599774</v>
          </cell>
          <cell r="H247">
            <v>-10396</v>
          </cell>
          <cell r="I247">
            <v>-19599</v>
          </cell>
          <cell r="J247">
            <v>5847346</v>
          </cell>
          <cell r="M247">
            <v>502557</v>
          </cell>
          <cell r="N247">
            <v>-19599</v>
          </cell>
          <cell r="O247">
            <v>19709849</v>
          </cell>
          <cell r="R247">
            <v>487806</v>
          </cell>
          <cell r="S247">
            <v>140412</v>
          </cell>
          <cell r="V247" t="str">
            <v>Corporate Allocated</v>
          </cell>
          <cell r="W247" t="str">
            <v>Finance</v>
          </cell>
          <cell r="AA247" t="str">
            <v>[10200]  PECO Energy CompanyCorporate AllocatedFinance</v>
          </cell>
          <cell r="AB247" t="str">
            <v>[10200]  PECO Energy CompanyCorporate Allocated (Finance)Business Services</v>
          </cell>
          <cell r="AC247" t="str">
            <v>[10200]  PECO Energy CompanyCorporate Allocated (Finance)EBSC Fin Srvcs PED (00339)</v>
          </cell>
          <cell r="AF247" t="e">
            <v>#N/A</v>
          </cell>
        </row>
        <row r="248">
          <cell r="E248">
            <v>67533</v>
          </cell>
          <cell r="H248">
            <v>-19202</v>
          </cell>
          <cell r="I248">
            <v>-18399</v>
          </cell>
          <cell r="J248">
            <v>231624</v>
          </cell>
          <cell r="M248">
            <v>-39127</v>
          </cell>
          <cell r="N248">
            <v>-18399</v>
          </cell>
          <cell r="O248">
            <v>744378</v>
          </cell>
          <cell r="R248">
            <v>-87129</v>
          </cell>
          <cell r="S248">
            <v>-140792</v>
          </cell>
          <cell r="V248" t="str">
            <v>Embedded</v>
          </cell>
          <cell r="W248" t="str">
            <v>Finance</v>
          </cell>
          <cell r="AA248" t="str">
            <v>[10200]  PECO Energy CompanyEmbeddedFinance</v>
          </cell>
          <cell r="AB248" t="str">
            <v>[10200]  PECO Energy CompanyEmbedded (Finance)EDSS</v>
          </cell>
          <cell r="AC248" t="str">
            <v>[10200]  PECO Energy CompanyEmbedded (Finance)EDSS Fin Srvcs PED (00340)</v>
          </cell>
          <cell r="AF248" t="str">
            <v>EEDControllerEDSS</v>
          </cell>
        </row>
        <row r="249">
          <cell r="E249">
            <v>664866</v>
          </cell>
          <cell r="H249">
            <v>-346261</v>
          </cell>
          <cell r="I249">
            <v>-302827</v>
          </cell>
          <cell r="J249">
            <v>1895096</v>
          </cell>
          <cell r="M249">
            <v>-104298</v>
          </cell>
          <cell r="N249">
            <v>-302827</v>
          </cell>
          <cell r="O249">
            <v>5533005</v>
          </cell>
          <cell r="R249">
            <v>-459280</v>
          </cell>
          <cell r="S249">
            <v>-647485</v>
          </cell>
          <cell r="V249" t="str">
            <v>Corporate Allocated</v>
          </cell>
          <cell r="W249" t="str">
            <v>Communications</v>
          </cell>
          <cell r="AA249" t="str">
            <v>[10200]  PECO Energy CompanyCorporate AllocatedCommunications</v>
          </cell>
          <cell r="AB249" t="str">
            <v>[10200]  PECO Energy CompanyCorporate Allocated (Communications)Business Services</v>
          </cell>
          <cell r="AC249" t="str">
            <v>[10200]  PECO Energy CompanyCorporate Allocated (Communications)EBSC Comm Srvcs - PECO (00346)</v>
          </cell>
          <cell r="AF249" t="e">
            <v>#N/A</v>
          </cell>
        </row>
        <row r="250">
          <cell r="E250">
            <v>347010</v>
          </cell>
          <cell r="H250">
            <v>94024</v>
          </cell>
          <cell r="I250">
            <v>88522</v>
          </cell>
          <cell r="J250">
            <v>1370362</v>
          </cell>
          <cell r="M250">
            <v>395191</v>
          </cell>
          <cell r="N250">
            <v>88522</v>
          </cell>
          <cell r="O250">
            <v>5076560</v>
          </cell>
          <cell r="R250">
            <v>423885</v>
          </cell>
          <cell r="S250">
            <v>151425</v>
          </cell>
          <cell r="V250" t="str">
            <v>Corporate Allocated</v>
          </cell>
          <cell r="W250" t="str">
            <v>Legal Governance</v>
          </cell>
          <cell r="AA250" t="str">
            <v>[10200]  PECO Energy CompanyCorporate AllocatedLegal Governance</v>
          </cell>
          <cell r="AB250" t="str">
            <v>[10200]  PECO Energy CompanyCorporate Allocated (Legal Governance)Business Services</v>
          </cell>
          <cell r="AC250" t="str">
            <v>[10200]  PECO Energy CompanyCorporate Allocated (Legal Governance)EBSC Leg Gov - PECO (00355)</v>
          </cell>
          <cell r="AF250" t="e">
            <v>#N/A</v>
          </cell>
        </row>
        <row r="251">
          <cell r="E251">
            <v>2129860</v>
          </cell>
          <cell r="H251">
            <v>-1450805</v>
          </cell>
          <cell r="I251">
            <v>-1355279</v>
          </cell>
          <cell r="J251">
            <v>4573135</v>
          </cell>
          <cell r="M251">
            <v>-1493012</v>
          </cell>
          <cell r="N251">
            <v>-1355279</v>
          </cell>
          <cell r="O251">
            <v>9780935</v>
          </cell>
          <cell r="R251">
            <v>57286</v>
          </cell>
          <cell r="S251">
            <v>558240</v>
          </cell>
          <cell r="V251" t="str">
            <v>Corporate Allocated</v>
          </cell>
          <cell r="W251" t="str">
            <v>Executive Services</v>
          </cell>
          <cell r="AA251" t="str">
            <v>[10200]  PECO Energy CompanyCorporate AllocatedExecutive Services</v>
          </cell>
          <cell r="AB251" t="str">
            <v>[10200]  PECO Energy CompanyCorporate Allocated (Executive Services)Business Services</v>
          </cell>
          <cell r="AC251" t="str">
            <v>[10200]  PECO Energy CompanyCorporate Allocated (Executive Services)EBSC Exec Srvcs - PECO (00366)</v>
          </cell>
          <cell r="AF251" t="e">
            <v>#N/A</v>
          </cell>
        </row>
        <row r="252">
          <cell r="E252">
            <v>224916</v>
          </cell>
          <cell r="H252">
            <v>38306</v>
          </cell>
          <cell r="I252">
            <v>38306</v>
          </cell>
          <cell r="J252">
            <v>978905</v>
          </cell>
          <cell r="M252">
            <v>73984</v>
          </cell>
          <cell r="N252">
            <v>38306</v>
          </cell>
          <cell r="O252">
            <v>3084683</v>
          </cell>
          <cell r="R252">
            <v>73984</v>
          </cell>
          <cell r="S252">
            <v>38306</v>
          </cell>
          <cell r="V252" t="str">
            <v>EBSC Transactional</v>
          </cell>
          <cell r="W252" t="str">
            <v>HR &amp; Fin Srvcs</v>
          </cell>
          <cell r="AA252" t="str">
            <v>[10200]  PECO Energy CompanyEBSC TransactionalHR &amp; Fin Srvcs</v>
          </cell>
          <cell r="AB252" t="str">
            <v>[10200]  PECO Energy CompanyEBSC Transactional (HR &amp; Fin Srvcs)Business Services</v>
          </cell>
          <cell r="AC252" t="str">
            <v>[10200]  PECO Energy CompanyEBSC Transactional (HR &amp; Fin Srvcs)EBSC Hr &amp; Fin Srvcs - PECO (00373)</v>
          </cell>
          <cell r="AF252" t="e">
            <v>#N/A</v>
          </cell>
        </row>
        <row r="253">
          <cell r="E253">
            <v>38959</v>
          </cell>
          <cell r="H253">
            <v>4767</v>
          </cell>
          <cell r="I253">
            <v>1415</v>
          </cell>
          <cell r="J253">
            <v>155417</v>
          </cell>
          <cell r="M253">
            <v>20833</v>
          </cell>
          <cell r="N253">
            <v>1415</v>
          </cell>
          <cell r="O253">
            <v>533366</v>
          </cell>
          <cell r="R253">
            <v>8917</v>
          </cell>
          <cell r="S253">
            <v>1415</v>
          </cell>
          <cell r="V253" t="str">
            <v>Corporate Allocated</v>
          </cell>
          <cell r="W253" t="str">
            <v>Security</v>
          </cell>
          <cell r="AA253" t="str">
            <v>[10200]  PECO Energy CompanyCorporate AllocatedSecurity</v>
          </cell>
          <cell r="AB253" t="str">
            <v>[10200]  PECO Energy CompanyCorporate Allocated (Security)Business Services</v>
          </cell>
          <cell r="AC253" t="str">
            <v>[10200]  PECO Energy CompanyCorporate Allocated (Security)EBSC Security Srvcs - PED (00380)</v>
          </cell>
          <cell r="AF253" t="e">
            <v>#N/A</v>
          </cell>
        </row>
        <row r="254">
          <cell r="E254">
            <v>311092</v>
          </cell>
          <cell r="H254">
            <v>204024</v>
          </cell>
          <cell r="I254">
            <v>194024</v>
          </cell>
          <cell r="J254">
            <v>1691557</v>
          </cell>
          <cell r="M254">
            <v>368907</v>
          </cell>
          <cell r="N254">
            <v>194024</v>
          </cell>
          <cell r="O254">
            <v>5381390</v>
          </cell>
          <cell r="R254">
            <v>800000</v>
          </cell>
          <cell r="S254">
            <v>500000</v>
          </cell>
          <cell r="V254" t="str">
            <v>EBSC Transactional</v>
          </cell>
          <cell r="W254" t="str">
            <v>Legal Services</v>
          </cell>
          <cell r="AA254" t="str">
            <v>[10200]  PECO Energy CompanyEBSC TransactionalLegal Services</v>
          </cell>
          <cell r="AB254" t="str">
            <v>[10200]  PECO Energy CompanyEBSC Transactional (Legal Services)Business Services</v>
          </cell>
          <cell r="AC254" t="str">
            <v>[10200]  PECO Energy CompanyEBSC Transactional (Legal Services)EBSC Legal Srvcs - PED (00385)</v>
          </cell>
          <cell r="AF254" t="e">
            <v>#N/A</v>
          </cell>
        </row>
        <row r="255">
          <cell r="E255">
            <v>82070</v>
          </cell>
          <cell r="H255">
            <v>-24760</v>
          </cell>
          <cell r="I255">
            <v>-14931</v>
          </cell>
          <cell r="J255">
            <v>334320</v>
          </cell>
          <cell r="M255">
            <v>-103514</v>
          </cell>
          <cell r="N255">
            <v>-14931</v>
          </cell>
          <cell r="O255">
            <v>791232</v>
          </cell>
          <cell r="R255">
            <v>-65446</v>
          </cell>
          <cell r="S255">
            <v>-17169</v>
          </cell>
          <cell r="V255" t="str">
            <v>Corporate Allocated</v>
          </cell>
          <cell r="W255" t="str">
            <v>Supply Services</v>
          </cell>
          <cell r="AA255" t="str">
            <v>[10200]  PECO Energy CompanyCorporate AllocatedSupply Services</v>
          </cell>
          <cell r="AB255" t="str">
            <v>[10200]  PECO Energy CompanyCorporate Allocated (Supply Services)Business Services</v>
          </cell>
          <cell r="AC255" t="str">
            <v>[10200]  PECO Energy CompanyCorporate Allocated (Supply Services)EBSC Sup Srvcs -PED (00394)</v>
          </cell>
          <cell r="AF255" t="e">
            <v>#N/A</v>
          </cell>
        </row>
        <row r="256">
          <cell r="E256">
            <v>2344</v>
          </cell>
          <cell r="H256">
            <v>-2344</v>
          </cell>
          <cell r="I256">
            <v>3790</v>
          </cell>
          <cell r="J256">
            <v>10146</v>
          </cell>
          <cell r="M256">
            <v>-10146</v>
          </cell>
          <cell r="N256">
            <v>3790</v>
          </cell>
          <cell r="O256">
            <v>29356</v>
          </cell>
          <cell r="R256">
            <v>-29356</v>
          </cell>
          <cell r="S256">
            <v>-2676</v>
          </cell>
          <cell r="V256" t="str">
            <v>EBSC Transactional</v>
          </cell>
          <cell r="W256" t="str">
            <v>IT</v>
          </cell>
          <cell r="AA256" t="str">
            <v>[10200]  PECO Energy CompanyEBSC TransactionalIT</v>
          </cell>
          <cell r="AB256" t="str">
            <v>[10200]  PECO Energy CompanyEBSC Transactional (IT)Salaries and Wages</v>
          </cell>
          <cell r="AC256" t="str">
            <v>[10200]  PECO Energy CompanyEBSC Transactional (IT)IT Projects - PECO (00396)</v>
          </cell>
          <cell r="AF256" t="e">
            <v>#N/A</v>
          </cell>
        </row>
        <row r="257">
          <cell r="E257">
            <v>14</v>
          </cell>
          <cell r="H257">
            <v>-14</v>
          </cell>
          <cell r="I257">
            <v>-14</v>
          </cell>
          <cell r="J257">
            <v>7815</v>
          </cell>
          <cell r="M257">
            <v>-7815</v>
          </cell>
          <cell r="N257">
            <v>-14</v>
          </cell>
          <cell r="O257">
            <v>7815</v>
          </cell>
          <cell r="R257">
            <v>-7815</v>
          </cell>
          <cell r="S257">
            <v>-14</v>
          </cell>
          <cell r="V257" t="str">
            <v>EBSC Transactional</v>
          </cell>
          <cell r="W257" t="str">
            <v>IT</v>
          </cell>
          <cell r="AA257" t="str">
            <v>[10200]  PECO Energy CompanyEBSC TransactionalIT</v>
          </cell>
          <cell r="AB257" t="str">
            <v>[10200]  PECO Energy CompanyEBSC Transactional (IT)Travel, Entertainment &amp; Reimb</v>
          </cell>
          <cell r="AC257" t="str">
            <v>[10200]  PECO Energy CompanyEBSC Transactional (IT)IT Projects - PECO (00396)</v>
          </cell>
          <cell r="AF257" t="e">
            <v>#N/A</v>
          </cell>
        </row>
        <row r="258">
          <cell r="E258">
            <v>30054</v>
          </cell>
          <cell r="H258">
            <v>-30054</v>
          </cell>
          <cell r="I258">
            <v>-26694</v>
          </cell>
          <cell r="J258">
            <v>35330</v>
          </cell>
          <cell r="M258">
            <v>-35330</v>
          </cell>
          <cell r="N258">
            <v>-26694</v>
          </cell>
          <cell r="O258">
            <v>37570</v>
          </cell>
          <cell r="R258">
            <v>-37570</v>
          </cell>
          <cell r="S258">
            <v>-18854</v>
          </cell>
          <cell r="V258" t="str">
            <v>EBSC Transactional</v>
          </cell>
          <cell r="W258" t="str">
            <v>IT</v>
          </cell>
          <cell r="AA258" t="str">
            <v>[10200]  PECO Energy CompanyEBSC TransactionalIT</v>
          </cell>
          <cell r="AB258" t="str">
            <v>[10200]  PECO Energy CompanyEBSC Transactional (IT)Contracting</v>
          </cell>
          <cell r="AC258" t="str">
            <v>[10200]  PECO Energy CompanyEBSC Transactional (IT)IT Projects - PECO (00396)</v>
          </cell>
          <cell r="AF258" t="e">
            <v>#N/A</v>
          </cell>
        </row>
        <row r="259">
          <cell r="E259">
            <v>173415</v>
          </cell>
          <cell r="H259">
            <v>-123215</v>
          </cell>
          <cell r="I259">
            <v>-33855</v>
          </cell>
          <cell r="J259">
            <v>239784</v>
          </cell>
          <cell r="M259">
            <v>-139384</v>
          </cell>
          <cell r="N259">
            <v>-33855</v>
          </cell>
          <cell r="O259">
            <v>617664</v>
          </cell>
          <cell r="R259">
            <v>482336</v>
          </cell>
          <cell r="S259">
            <v>-285525</v>
          </cell>
          <cell r="V259" t="str">
            <v>EBSC Transactional</v>
          </cell>
          <cell r="W259" t="str">
            <v>IT</v>
          </cell>
          <cell r="AA259" t="str">
            <v>[10200]  PECO Energy CompanyEBSC TransactionalIT</v>
          </cell>
          <cell r="AB259" t="str">
            <v>[10200]  PECO Energy CompanyEBSC Transactional (IT)Business Services</v>
          </cell>
          <cell r="AC259" t="str">
            <v>[10200]  PECO Energy CompanyEBSC Transactional (IT)IT Projects - PECO (00396)</v>
          </cell>
          <cell r="AF259" t="e">
            <v>#N/A</v>
          </cell>
        </row>
        <row r="260">
          <cell r="E260">
            <v>0</v>
          </cell>
          <cell r="H260">
            <v>0</v>
          </cell>
          <cell r="I260">
            <v>0</v>
          </cell>
          <cell r="J260">
            <v>0</v>
          </cell>
          <cell r="M260">
            <v>0</v>
          </cell>
          <cell r="N260">
            <v>0</v>
          </cell>
          <cell r="O260">
            <v>196000</v>
          </cell>
          <cell r="R260">
            <v>-196000</v>
          </cell>
          <cell r="S260">
            <v>0</v>
          </cell>
          <cell r="V260" t="str">
            <v>EBSC Transactional</v>
          </cell>
          <cell r="W260" t="str">
            <v>IT</v>
          </cell>
          <cell r="AA260" t="str">
            <v>[10200]  PECO Energy CompanyEBSC TransactionalIT</v>
          </cell>
          <cell r="AB260" t="str">
            <v>[10200]  PECO Energy CompanyEBSC Transactional (IT)Materials and Supplies</v>
          </cell>
          <cell r="AC260" t="str">
            <v>[10200]  PECO Energy CompanyEBSC Transactional (IT)IT Projects - PECO (00396)</v>
          </cell>
          <cell r="AF260" t="e">
            <v>#N/A</v>
          </cell>
        </row>
        <row r="261">
          <cell r="E261">
            <v>329</v>
          </cell>
          <cell r="H261">
            <v>-329</v>
          </cell>
          <cell r="I261">
            <v>-329</v>
          </cell>
          <cell r="J261">
            <v>394</v>
          </cell>
          <cell r="M261">
            <v>-394</v>
          </cell>
          <cell r="N261">
            <v>-329</v>
          </cell>
          <cell r="O261">
            <v>394</v>
          </cell>
          <cell r="R261">
            <v>-394</v>
          </cell>
          <cell r="S261">
            <v>-329</v>
          </cell>
          <cell r="V261" t="str">
            <v>EBSC Transactional</v>
          </cell>
          <cell r="W261" t="str">
            <v>IT</v>
          </cell>
          <cell r="AA261" t="str">
            <v>[10200]  PECO Energy CompanyEBSC TransactionalIT</v>
          </cell>
          <cell r="AB261" t="str">
            <v>[10200]  PECO Energy CompanyEBSC Transactional (IT)Travel, Entertainment &amp; Reimb</v>
          </cell>
          <cell r="AC261" t="str">
            <v>[10200]  PECO Energy CompanyEBSC Transactional (IT)IT Projects - PECO (00396)</v>
          </cell>
          <cell r="AF261" t="e">
            <v>#N/A</v>
          </cell>
        </row>
        <row r="262">
          <cell r="E262">
            <v>283</v>
          </cell>
          <cell r="H262">
            <v>-283</v>
          </cell>
          <cell r="I262">
            <v>-283</v>
          </cell>
          <cell r="J262">
            <v>283</v>
          </cell>
          <cell r="M262">
            <v>-283</v>
          </cell>
          <cell r="N262">
            <v>-283</v>
          </cell>
          <cell r="O262">
            <v>283</v>
          </cell>
          <cell r="R262">
            <v>-283</v>
          </cell>
          <cell r="S262">
            <v>-283</v>
          </cell>
          <cell r="V262" t="str">
            <v>EBSC Transactional</v>
          </cell>
          <cell r="W262" t="str">
            <v>IT</v>
          </cell>
          <cell r="AA262" t="str">
            <v>[10200]  PECO Energy CompanyEBSC TransactionalIT</v>
          </cell>
          <cell r="AB262" t="str">
            <v>[10200]  PECO Energy CompanyEBSC Transactional (IT)Other Operating Expenses</v>
          </cell>
          <cell r="AC262" t="str">
            <v>[10200]  PECO Energy CompanyEBSC Transactional (IT)IT Projects - PECO (00396)</v>
          </cell>
          <cell r="AF262" t="e">
            <v>#N/A</v>
          </cell>
        </row>
        <row r="263">
          <cell r="E263">
            <v>-6935</v>
          </cell>
          <cell r="H263">
            <v>6935</v>
          </cell>
          <cell r="I263">
            <v>6935</v>
          </cell>
          <cell r="J263">
            <v>-89123</v>
          </cell>
          <cell r="M263">
            <v>89123</v>
          </cell>
          <cell r="N263">
            <v>6935</v>
          </cell>
          <cell r="O263">
            <v>-62123</v>
          </cell>
          <cell r="R263">
            <v>62123</v>
          </cell>
          <cell r="S263">
            <v>573694</v>
          </cell>
          <cell r="V263" t="str">
            <v>EBSC Transactional</v>
          </cell>
          <cell r="W263" t="str">
            <v>IT</v>
          </cell>
          <cell r="AA263" t="str">
            <v>[10200]  PECO Energy CompanyEBSC TransactionalIT</v>
          </cell>
          <cell r="AB263" t="str">
            <v>[10200]  PECO Energy CompanyEBSC Transactional (IT)Other Operating Expenses</v>
          </cell>
          <cell r="AC263" t="str">
            <v>[10200]  PECO Energy CompanyEBSC Transactional (IT)IT Projects - PECO (00396)</v>
          </cell>
          <cell r="AF263" t="e">
            <v>#N/A</v>
          </cell>
        </row>
        <row r="264">
          <cell r="E264">
            <v>376</v>
          </cell>
          <cell r="H264">
            <v>-376</v>
          </cell>
          <cell r="I264">
            <v>-376</v>
          </cell>
          <cell r="J264">
            <v>376</v>
          </cell>
          <cell r="M264">
            <v>-376</v>
          </cell>
          <cell r="N264">
            <v>-376</v>
          </cell>
          <cell r="O264">
            <v>376</v>
          </cell>
          <cell r="R264">
            <v>-376</v>
          </cell>
          <cell r="S264">
            <v>-376</v>
          </cell>
          <cell r="V264" t="str">
            <v>EBSC Transactional</v>
          </cell>
          <cell r="W264" t="str">
            <v>IT</v>
          </cell>
          <cell r="AA264" t="str">
            <v>[10200]  PECO Energy CompanyEBSC TransactionalIT</v>
          </cell>
          <cell r="AB264" t="str">
            <v>[10200]  PECO Energy CompanyEBSC Transactional (IT)Other Operating Expenses</v>
          </cell>
          <cell r="AC264" t="str">
            <v>[10200]  PECO Energy CompanyEBSC Transactional (IT)IT Projects - PECO (00396)</v>
          </cell>
          <cell r="AF264" t="e">
            <v>#N/A</v>
          </cell>
        </row>
        <row r="265">
          <cell r="E265">
            <v>1884</v>
          </cell>
          <cell r="H265">
            <v>-1884</v>
          </cell>
          <cell r="I265">
            <v>-1884</v>
          </cell>
          <cell r="J265">
            <v>8006</v>
          </cell>
          <cell r="M265">
            <v>-8006</v>
          </cell>
          <cell r="N265">
            <v>-1884</v>
          </cell>
          <cell r="O265">
            <v>219155</v>
          </cell>
          <cell r="R265">
            <v>-219155</v>
          </cell>
          <cell r="S265">
            <v>-213033</v>
          </cell>
          <cell r="V265" t="str">
            <v>EBSC Transactional</v>
          </cell>
          <cell r="W265" t="str">
            <v>IT</v>
          </cell>
          <cell r="AA265" t="str">
            <v>[10200]  PECO Energy CompanyEBSC TransactionalIT</v>
          </cell>
          <cell r="AB265" t="str">
            <v>[10200]  PECO Energy CompanyEBSC Transactional (IT)Pension and Benefits</v>
          </cell>
          <cell r="AC265" t="str">
            <v>[10200]  PECO Energy CompanyEBSC Transactional (IT)IT Projects - PECO (00396)</v>
          </cell>
          <cell r="AF265" t="e">
            <v>#N/A</v>
          </cell>
        </row>
        <row r="266">
          <cell r="E266">
            <v>-81916</v>
          </cell>
          <cell r="H266">
            <v>266800</v>
          </cell>
          <cell r="I266">
            <v>262316</v>
          </cell>
          <cell r="J266">
            <v>300433</v>
          </cell>
          <cell r="M266">
            <v>439103</v>
          </cell>
          <cell r="N266">
            <v>262316</v>
          </cell>
          <cell r="O266">
            <v>2066237</v>
          </cell>
          <cell r="R266">
            <v>152368</v>
          </cell>
          <cell r="S266">
            <v>459</v>
          </cell>
          <cell r="V266" t="str">
            <v>Embedded</v>
          </cell>
          <cell r="W266" t="str">
            <v>Legal Services</v>
          </cell>
          <cell r="AA266" t="str">
            <v>[10200]  PECO Energy CompanyEmbeddedLegal Services</v>
          </cell>
          <cell r="AB266" t="str">
            <v>[10200]  PECO Energy CompanyEmbedded (Legal Services)Contracting</v>
          </cell>
          <cell r="AC266" t="str">
            <v>[10200]  PECO Energy CompanyEmbedded (Legal Services)Legal Ext. Srvcs - PECO (00403)</v>
          </cell>
          <cell r="AF266" t="e">
            <v>#N/A</v>
          </cell>
        </row>
        <row r="267">
          <cell r="E267">
            <v>435</v>
          </cell>
          <cell r="H267">
            <v>-435</v>
          </cell>
          <cell r="I267">
            <v>-435</v>
          </cell>
          <cell r="J267">
            <v>1441</v>
          </cell>
          <cell r="M267">
            <v>-1441</v>
          </cell>
          <cell r="N267">
            <v>-435</v>
          </cell>
          <cell r="O267">
            <v>1441</v>
          </cell>
          <cell r="R267">
            <v>-1441</v>
          </cell>
          <cell r="S267">
            <v>-435</v>
          </cell>
          <cell r="V267" t="str">
            <v>Embedded</v>
          </cell>
          <cell r="W267" t="str">
            <v>Legal Services</v>
          </cell>
          <cell r="AA267" t="str">
            <v>[10200]  PECO Energy CompanyEmbeddedLegal Services</v>
          </cell>
          <cell r="AB267" t="str">
            <v>[10200]  PECO Energy CompanyEmbedded (Legal Services)Business Services</v>
          </cell>
          <cell r="AC267" t="str">
            <v>[10200]  PECO Energy CompanyEmbedded (Legal Services)Legal Ext. Srvcs - PECO (00403)</v>
          </cell>
          <cell r="AF267" t="e">
            <v>#N/A</v>
          </cell>
        </row>
        <row r="268">
          <cell r="E268">
            <v>24</v>
          </cell>
          <cell r="H268">
            <v>-24</v>
          </cell>
          <cell r="I268">
            <v>-24</v>
          </cell>
          <cell r="J268">
            <v>47</v>
          </cell>
          <cell r="M268">
            <v>-47</v>
          </cell>
          <cell r="N268">
            <v>-24</v>
          </cell>
          <cell r="O268">
            <v>47</v>
          </cell>
          <cell r="R268">
            <v>-47</v>
          </cell>
          <cell r="S268">
            <v>-24</v>
          </cell>
          <cell r="V268" t="str">
            <v>Embedded</v>
          </cell>
          <cell r="W268" t="str">
            <v>Legal Services</v>
          </cell>
          <cell r="AA268" t="str">
            <v>[10200]  PECO Energy CompanyEmbeddedLegal Services</v>
          </cell>
          <cell r="AB268" t="str">
            <v>[10200]  PECO Energy CompanyEmbedded (Legal Services)Other Operating Expenses</v>
          </cell>
          <cell r="AC268" t="str">
            <v>[10200]  PECO Energy CompanyEmbedded (Legal Services)Legal Ext. Srvcs - PECO (00403)</v>
          </cell>
          <cell r="AF268" t="e">
            <v>#N/A</v>
          </cell>
        </row>
        <row r="269">
          <cell r="E269">
            <v>0</v>
          </cell>
          <cell r="H269">
            <v>0</v>
          </cell>
          <cell r="I269">
            <v>0</v>
          </cell>
          <cell r="J269">
            <v>881</v>
          </cell>
          <cell r="M269">
            <v>-881</v>
          </cell>
          <cell r="N269">
            <v>0</v>
          </cell>
          <cell r="O269">
            <v>881</v>
          </cell>
          <cell r="R269">
            <v>-881</v>
          </cell>
          <cell r="S269">
            <v>0</v>
          </cell>
          <cell r="V269" t="str">
            <v>Embedded</v>
          </cell>
          <cell r="W269" t="str">
            <v>Legal Services</v>
          </cell>
          <cell r="AA269" t="str">
            <v>[10200]  PECO Energy CompanyEmbeddedLegal Services</v>
          </cell>
          <cell r="AB269" t="str">
            <v>[10200]  PECO Energy CompanyEmbedded (Legal Services)Other Operating Expenses</v>
          </cell>
          <cell r="AC269" t="str">
            <v>[10200]  PECO Energy CompanyEmbedded (Legal Services)Legal Ext. Srvcs - PECO (00403)</v>
          </cell>
          <cell r="AF269" t="e">
            <v>#N/A</v>
          </cell>
        </row>
        <row r="270">
          <cell r="E270">
            <v>843</v>
          </cell>
          <cell r="H270">
            <v>560973</v>
          </cell>
          <cell r="I270">
            <v>560973</v>
          </cell>
          <cell r="J270">
            <v>3373</v>
          </cell>
          <cell r="M270">
            <v>2243892</v>
          </cell>
          <cell r="N270">
            <v>560973</v>
          </cell>
          <cell r="O270">
            <v>3373</v>
          </cell>
          <cell r="R270">
            <v>6738423</v>
          </cell>
          <cell r="S270">
            <v>5358687</v>
          </cell>
          <cell r="V270" t="str">
            <v>Embedded</v>
          </cell>
          <cell r="W270" t="str">
            <v>IT</v>
          </cell>
          <cell r="AA270" t="str">
            <v>[10200]  PECO Energy CompanyEmbeddedIT</v>
          </cell>
          <cell r="AB270" t="str">
            <v>[10200]  PECO Energy CompanyEmbedded (IT)Business Services</v>
          </cell>
          <cell r="AC270" t="str">
            <v>[10200]  PECO Energy CompanyEmbedded (IT)IT passthrough-PECO (00417)</v>
          </cell>
          <cell r="AF270" t="e">
            <v>#N/A</v>
          </cell>
        </row>
        <row r="271">
          <cell r="E271">
            <v>312580</v>
          </cell>
          <cell r="H271">
            <v>-312580</v>
          </cell>
          <cell r="I271">
            <v>-312580</v>
          </cell>
          <cell r="J271">
            <v>1264811</v>
          </cell>
          <cell r="M271">
            <v>-1264811</v>
          </cell>
          <cell r="N271">
            <v>-312580</v>
          </cell>
          <cell r="O271">
            <v>6012525</v>
          </cell>
          <cell r="R271">
            <v>-6012525</v>
          </cell>
          <cell r="S271">
            <v>-5060295</v>
          </cell>
          <cell r="V271" t="str">
            <v>Embedded</v>
          </cell>
          <cell r="W271" t="str">
            <v>IT</v>
          </cell>
          <cell r="AA271" t="str">
            <v>[10200]  PECO Energy CompanyEmbeddedIT</v>
          </cell>
          <cell r="AB271" t="str">
            <v>[10200]  PECO Energy CompanyEmbedded (IT)Other Operating Expenses</v>
          </cell>
          <cell r="AC271" t="str">
            <v>[10200]  PECO Energy CompanyEmbedded (IT)IT passthrough-PECO (00417)</v>
          </cell>
          <cell r="AF271" t="e">
            <v>#N/A</v>
          </cell>
        </row>
        <row r="272">
          <cell r="E272">
            <v>176908</v>
          </cell>
          <cell r="H272">
            <v>-176908</v>
          </cell>
          <cell r="I272">
            <v>-176908</v>
          </cell>
          <cell r="J272">
            <v>707968</v>
          </cell>
          <cell r="M272">
            <v>-707968</v>
          </cell>
          <cell r="N272">
            <v>-176908</v>
          </cell>
          <cell r="O272">
            <v>707968</v>
          </cell>
          <cell r="R272">
            <v>-707968</v>
          </cell>
          <cell r="S272">
            <v>-280463</v>
          </cell>
          <cell r="V272" t="str">
            <v>Embedded</v>
          </cell>
          <cell r="W272" t="str">
            <v>IT</v>
          </cell>
          <cell r="AA272" t="str">
            <v>[10200]  PECO Energy CompanyEmbeddedIT</v>
          </cell>
          <cell r="AB272" t="str">
            <v>[10200]  PECO Energy CompanyEmbedded (IT)Other Operating Expenses</v>
          </cell>
          <cell r="AC272" t="str">
            <v>[10200]  PECO Energy CompanyEmbedded (IT)IT passthrough-PECO (00417)</v>
          </cell>
          <cell r="AF272" t="e">
            <v>#N/A</v>
          </cell>
        </row>
        <row r="273">
          <cell r="E273">
            <v>176154</v>
          </cell>
          <cell r="H273">
            <v>22619</v>
          </cell>
          <cell r="I273">
            <v>15453</v>
          </cell>
          <cell r="J273">
            <v>620702</v>
          </cell>
          <cell r="M273">
            <v>190487</v>
          </cell>
          <cell r="N273">
            <v>15453</v>
          </cell>
          <cell r="O273">
            <v>2476073</v>
          </cell>
          <cell r="R273">
            <v>116129</v>
          </cell>
          <cell r="S273">
            <v>89531</v>
          </cell>
          <cell r="V273" t="str">
            <v>Corporate Allocated</v>
          </cell>
          <cell r="W273" t="str">
            <v>Gov Env &amp; Pub Affairs</v>
          </cell>
          <cell r="AA273" t="str">
            <v>[10200]  PECO Energy CompanyCorporate AllocatedGov Env &amp; Pub Affairs</v>
          </cell>
          <cell r="AB273" t="str">
            <v>[10200]  PECO Energy CompanyCorporate Allocated (Gov Env &amp; Pub Affairs)Business Services</v>
          </cell>
          <cell r="AC273" t="str">
            <v>[10200]  PECO Energy CompanyCorporate Allocated (Gov Env &amp; Pub Affairs)EBSC Gov Env &amp; Pub Affairs PED (00776)</v>
          </cell>
          <cell r="AF273" t="e">
            <v>#N/A</v>
          </cell>
        </row>
        <row r="274">
          <cell r="E274">
            <v>30684</v>
          </cell>
          <cell r="H274">
            <v>-1791</v>
          </cell>
          <cell r="I274">
            <v>-1791</v>
          </cell>
          <cell r="J274">
            <v>104731</v>
          </cell>
          <cell r="M274">
            <v>3107</v>
          </cell>
          <cell r="N274">
            <v>-1791</v>
          </cell>
          <cell r="O274">
            <v>385193</v>
          </cell>
          <cell r="R274">
            <v>3107</v>
          </cell>
          <cell r="S274">
            <v>-1791</v>
          </cell>
          <cell r="V274" t="str">
            <v>Embedded</v>
          </cell>
          <cell r="W274" t="str">
            <v>Finance</v>
          </cell>
          <cell r="AA274" t="str">
            <v>[10200]  PECO Energy CompanyEmbeddedFinance</v>
          </cell>
          <cell r="AB274" t="str">
            <v>[10200]  PECO Energy CompanyEmbedded (Finance)Salaries and Wages</v>
          </cell>
          <cell r="AC274" t="str">
            <v>[10200]  PECO Energy CompanyEmbedded (Finance)Tax-PECO (00817)</v>
          </cell>
          <cell r="AF274" t="str">
            <v>EEDTaxSalaries and Wages</v>
          </cell>
        </row>
        <row r="275">
          <cell r="E275">
            <v>2014</v>
          </cell>
          <cell r="H275">
            <v>-14</v>
          </cell>
          <cell r="I275">
            <v>-14</v>
          </cell>
          <cell r="J275">
            <v>3001</v>
          </cell>
          <cell r="M275">
            <v>4999</v>
          </cell>
          <cell r="N275">
            <v>-14</v>
          </cell>
          <cell r="O275">
            <v>19001</v>
          </cell>
          <cell r="R275">
            <v>4999</v>
          </cell>
          <cell r="S275">
            <v>-14</v>
          </cell>
          <cell r="V275" t="str">
            <v>Embedded</v>
          </cell>
          <cell r="W275" t="str">
            <v>Finance</v>
          </cell>
          <cell r="AA275" t="str">
            <v>[10200]  PECO Energy CompanyEmbeddedFinance</v>
          </cell>
          <cell r="AB275" t="str">
            <v>[10200]  PECO Energy CompanyEmbedded (Finance)Travel, Entertainment &amp; Reimb</v>
          </cell>
          <cell r="AC275" t="str">
            <v>[10200]  PECO Energy CompanyEmbedded (Finance)Tax-PECO (00817)</v>
          </cell>
          <cell r="AF275" t="str">
            <v>EEDTaxTravel, Entertainment &amp; Reimb</v>
          </cell>
        </row>
        <row r="276">
          <cell r="E276">
            <v>8733872</v>
          </cell>
          <cell r="H276">
            <v>-8719722</v>
          </cell>
          <cell r="I276">
            <v>-8719722</v>
          </cell>
          <cell r="J276">
            <v>8736925</v>
          </cell>
          <cell r="M276">
            <v>-8680325</v>
          </cell>
          <cell r="N276">
            <v>-8719722</v>
          </cell>
          <cell r="O276">
            <v>8850125</v>
          </cell>
          <cell r="R276">
            <v>-8680325</v>
          </cell>
          <cell r="S276">
            <v>-8719722</v>
          </cell>
          <cell r="V276" t="str">
            <v>Embedded</v>
          </cell>
          <cell r="W276" t="str">
            <v>Finance</v>
          </cell>
          <cell r="AA276" t="str">
            <v>[10200]  PECO Energy CompanyEmbeddedFinance</v>
          </cell>
          <cell r="AB276" t="str">
            <v>[10200]  PECO Energy CompanyEmbedded (Finance)Contracting</v>
          </cell>
          <cell r="AC276" t="str">
            <v>[10200]  PECO Energy CompanyEmbedded (Finance)Tax-PECO (00817)</v>
          </cell>
          <cell r="AF276" t="str">
            <v>EEDTaxContracting</v>
          </cell>
        </row>
        <row r="277">
          <cell r="E277">
            <v>1937</v>
          </cell>
          <cell r="H277">
            <v>-1537</v>
          </cell>
          <cell r="I277">
            <v>-1537</v>
          </cell>
          <cell r="J277">
            <v>7979</v>
          </cell>
          <cell r="M277">
            <v>-6379</v>
          </cell>
          <cell r="N277">
            <v>-1537</v>
          </cell>
          <cell r="O277">
            <v>11179</v>
          </cell>
          <cell r="R277">
            <v>-6379</v>
          </cell>
          <cell r="S277">
            <v>-1537</v>
          </cell>
          <cell r="V277" t="str">
            <v>Embedded</v>
          </cell>
          <cell r="W277" t="str">
            <v>Finance</v>
          </cell>
          <cell r="AA277" t="str">
            <v>[10200]  PECO Energy CompanyEmbeddedFinance</v>
          </cell>
          <cell r="AB277" t="str">
            <v>[10200]  PECO Energy CompanyEmbedded (Finance)Business Services</v>
          </cell>
          <cell r="AC277" t="str">
            <v>[10200]  PECO Energy CompanyEmbedded (Finance)Tax-PECO (00817)</v>
          </cell>
          <cell r="AF277" t="str">
            <v>EEDTaxBusiness Services</v>
          </cell>
        </row>
        <row r="278">
          <cell r="E278">
            <v>1</v>
          </cell>
          <cell r="H278">
            <v>749</v>
          </cell>
          <cell r="I278">
            <v>749</v>
          </cell>
          <cell r="J278">
            <v>141</v>
          </cell>
          <cell r="M278">
            <v>2859</v>
          </cell>
          <cell r="N278">
            <v>749</v>
          </cell>
          <cell r="O278">
            <v>6141</v>
          </cell>
          <cell r="R278">
            <v>2859</v>
          </cell>
          <cell r="S278">
            <v>749</v>
          </cell>
          <cell r="V278" t="str">
            <v>Embedded</v>
          </cell>
          <cell r="W278" t="str">
            <v>Finance</v>
          </cell>
          <cell r="AA278" t="str">
            <v>[10200]  PECO Energy CompanyEmbeddedFinance</v>
          </cell>
          <cell r="AB278" t="str">
            <v>[10200]  PECO Energy CompanyEmbedded (Finance)Materials and Supplies</v>
          </cell>
          <cell r="AC278" t="str">
            <v>[10200]  PECO Energy CompanyEmbedded (Finance)Tax-PECO (00817)</v>
          </cell>
          <cell r="AF278" t="str">
            <v>EEDTaxMaterials and Supplies</v>
          </cell>
        </row>
        <row r="279">
          <cell r="E279">
            <v>68</v>
          </cell>
          <cell r="H279">
            <v>-68</v>
          </cell>
          <cell r="I279">
            <v>-68</v>
          </cell>
          <cell r="J279">
            <v>402</v>
          </cell>
          <cell r="M279">
            <v>-402</v>
          </cell>
          <cell r="N279">
            <v>-68</v>
          </cell>
          <cell r="O279">
            <v>402</v>
          </cell>
          <cell r="R279">
            <v>-402</v>
          </cell>
          <cell r="S279">
            <v>-68</v>
          </cell>
          <cell r="V279" t="str">
            <v>Embedded</v>
          </cell>
          <cell r="W279" t="str">
            <v>Finance</v>
          </cell>
          <cell r="AA279" t="str">
            <v>[10200]  PECO Energy CompanyEmbeddedFinance</v>
          </cell>
          <cell r="AB279" t="str">
            <v>[10200]  PECO Energy CompanyEmbedded (Finance)Travel, Entertainment &amp; Reimb</v>
          </cell>
          <cell r="AC279" t="str">
            <v>[10200]  PECO Energy CompanyEmbedded (Finance)Tax-PECO (00817)</v>
          </cell>
          <cell r="AF279" t="str">
            <v>EEDTaxTravel, Entertainment &amp; Reimb</v>
          </cell>
        </row>
        <row r="280">
          <cell r="E280">
            <v>240</v>
          </cell>
          <cell r="H280">
            <v>10</v>
          </cell>
          <cell r="I280">
            <v>10</v>
          </cell>
          <cell r="J280">
            <v>341</v>
          </cell>
          <cell r="M280">
            <v>12500659</v>
          </cell>
          <cell r="N280">
            <v>10</v>
          </cell>
          <cell r="O280">
            <v>2341</v>
          </cell>
          <cell r="R280">
            <v>12500659</v>
          </cell>
          <cell r="S280">
            <v>10</v>
          </cell>
          <cell r="V280" t="str">
            <v>Embedded</v>
          </cell>
          <cell r="W280" t="str">
            <v>Finance</v>
          </cell>
          <cell r="AA280" t="str">
            <v>[10200]  PECO Energy CompanyEmbeddedFinance</v>
          </cell>
          <cell r="AB280" t="str">
            <v>[10200]  PECO Energy CompanyEmbedded (Finance)Other Operating Expenses</v>
          </cell>
          <cell r="AC280" t="str">
            <v>[10200]  PECO Energy CompanyEmbedded (Finance)Tax-PECO (00817)</v>
          </cell>
          <cell r="AF280" t="str">
            <v>EEDTaxOther Operating Expenses</v>
          </cell>
        </row>
        <row r="281">
          <cell r="E281">
            <v>2445</v>
          </cell>
          <cell r="H281">
            <v>-2445</v>
          </cell>
          <cell r="I281">
            <v>-2445</v>
          </cell>
          <cell r="J281">
            <v>2437</v>
          </cell>
          <cell r="M281">
            <v>-2437</v>
          </cell>
          <cell r="N281">
            <v>-2445</v>
          </cell>
          <cell r="O281">
            <v>2437</v>
          </cell>
          <cell r="R281">
            <v>-2437</v>
          </cell>
          <cell r="S281">
            <v>-2445</v>
          </cell>
          <cell r="V281" t="str">
            <v>Embedded</v>
          </cell>
          <cell r="W281" t="str">
            <v>Finance</v>
          </cell>
          <cell r="AA281" t="str">
            <v>[10200]  PECO Energy CompanyEmbeddedFinance</v>
          </cell>
          <cell r="AB281" t="str">
            <v>[10200]  PECO Energy CompanyEmbedded (Finance)Travel, Entertainment &amp; Reimb</v>
          </cell>
          <cell r="AC281" t="str">
            <v>[10200]  PECO Energy CompanyEmbedded (Finance)Tax-PECO (00817)</v>
          </cell>
          <cell r="AF281" t="str">
            <v>EEDTaxTravel, Entertainment &amp; Reimb</v>
          </cell>
        </row>
        <row r="282">
          <cell r="E282">
            <v>178</v>
          </cell>
          <cell r="H282">
            <v>-178</v>
          </cell>
          <cell r="I282">
            <v>-178</v>
          </cell>
          <cell r="J282">
            <v>517</v>
          </cell>
          <cell r="M282">
            <v>-517</v>
          </cell>
          <cell r="N282">
            <v>-178</v>
          </cell>
          <cell r="O282">
            <v>517</v>
          </cell>
          <cell r="R282">
            <v>-517</v>
          </cell>
          <cell r="S282">
            <v>-178</v>
          </cell>
          <cell r="V282" t="str">
            <v>Embedded</v>
          </cell>
          <cell r="W282" t="str">
            <v>Finance</v>
          </cell>
          <cell r="AA282" t="str">
            <v>[10200]  PECO Energy CompanyEmbeddedFinance</v>
          </cell>
          <cell r="AB282" t="str">
            <v>[10200]  PECO Energy CompanyEmbedded (Finance)Other Operating Expenses</v>
          </cell>
          <cell r="AC282" t="str">
            <v>[10200]  PECO Energy CompanyEmbedded (Finance)Tax-PECO (00817)</v>
          </cell>
          <cell r="AF282" t="str">
            <v>EEDTaxOther Operating Expenses</v>
          </cell>
        </row>
        <row r="283">
          <cell r="E283">
            <v>1806</v>
          </cell>
          <cell r="H283">
            <v>594</v>
          </cell>
          <cell r="I283">
            <v>594</v>
          </cell>
          <cell r="J283">
            <v>2087</v>
          </cell>
          <cell r="M283">
            <v>7513</v>
          </cell>
          <cell r="N283">
            <v>594</v>
          </cell>
          <cell r="O283">
            <v>21287</v>
          </cell>
          <cell r="R283">
            <v>7513</v>
          </cell>
          <cell r="S283">
            <v>594</v>
          </cell>
          <cell r="V283" t="str">
            <v>Embedded</v>
          </cell>
          <cell r="W283" t="str">
            <v>Finance</v>
          </cell>
          <cell r="AA283" t="str">
            <v>[10200]  PECO Energy CompanyEmbeddedFinance</v>
          </cell>
          <cell r="AB283" t="str">
            <v>[10200]  PECO Energy CompanyEmbedded (Finance)Other Operating Expenses</v>
          </cell>
          <cell r="AC283" t="str">
            <v>[10200]  PECO Energy CompanyEmbedded (Finance)Tax-PECO (00817)</v>
          </cell>
          <cell r="AF283" t="str">
            <v>EEDTaxOther Operating Expenses</v>
          </cell>
        </row>
        <row r="284">
          <cell r="E284">
            <v>19217</v>
          </cell>
          <cell r="H284">
            <v>-2043</v>
          </cell>
          <cell r="I284">
            <v>-2043</v>
          </cell>
          <cell r="J284">
            <v>65401</v>
          </cell>
          <cell r="M284">
            <v>2945</v>
          </cell>
          <cell r="N284">
            <v>-2043</v>
          </cell>
          <cell r="O284">
            <v>193171</v>
          </cell>
          <cell r="R284">
            <v>2945</v>
          </cell>
          <cell r="S284">
            <v>-2043</v>
          </cell>
          <cell r="V284" t="str">
            <v>Embedded</v>
          </cell>
          <cell r="W284" t="str">
            <v>Finance</v>
          </cell>
          <cell r="AA284" t="str">
            <v>[10200]  PECO Energy CompanyEmbeddedFinance</v>
          </cell>
          <cell r="AB284" t="str">
            <v>[10200]  PECO Energy CompanyEmbedded (Finance)Pension and Benefits</v>
          </cell>
          <cell r="AC284" t="str">
            <v>[10200]  PECO Energy CompanyEmbedded (Finance)Tax-PECO (00817)</v>
          </cell>
          <cell r="AF284" t="str">
            <v>EEDTaxPension and Benefits</v>
          </cell>
        </row>
        <row r="285">
          <cell r="E285">
            <v>108882</v>
          </cell>
          <cell r="H285">
            <v>1620</v>
          </cell>
          <cell r="I285">
            <v>1620</v>
          </cell>
          <cell r="J285">
            <v>384360</v>
          </cell>
          <cell r="M285">
            <v>55373</v>
          </cell>
          <cell r="N285">
            <v>1620</v>
          </cell>
          <cell r="O285">
            <v>1304169</v>
          </cell>
          <cell r="R285">
            <v>49501</v>
          </cell>
          <cell r="S285">
            <v>51496</v>
          </cell>
          <cell r="V285" t="str">
            <v>Embedded</v>
          </cell>
          <cell r="W285" t="str">
            <v>Finance</v>
          </cell>
          <cell r="AA285" t="str">
            <v>[10200]  PECO Energy CompanyEmbeddedFinance</v>
          </cell>
          <cell r="AB285" t="str">
            <v>[10200]  PECO Energy CompanyEmbedded (Finance)Salaries and Wages</v>
          </cell>
          <cell r="AC285" t="str">
            <v>[10200]  PECO Energy CompanyEmbedded (Finance)Controller EED PECO (00825)</v>
          </cell>
          <cell r="AF285" t="str">
            <v>EEDControllerSalaries and Wages</v>
          </cell>
        </row>
        <row r="286">
          <cell r="E286">
            <v>2914</v>
          </cell>
          <cell r="H286">
            <v>-1414</v>
          </cell>
          <cell r="I286">
            <v>-1574</v>
          </cell>
          <cell r="J286">
            <v>9171</v>
          </cell>
          <cell r="M286">
            <v>-3171</v>
          </cell>
          <cell r="N286">
            <v>-1574</v>
          </cell>
          <cell r="O286">
            <v>19891</v>
          </cell>
          <cell r="R286">
            <v>-1891</v>
          </cell>
          <cell r="S286">
            <v>-1574</v>
          </cell>
          <cell r="V286" t="str">
            <v>Embedded</v>
          </cell>
          <cell r="W286" t="str">
            <v>Finance</v>
          </cell>
          <cell r="AA286" t="str">
            <v>[10200]  PECO Energy CompanyEmbeddedFinance</v>
          </cell>
          <cell r="AB286" t="str">
            <v>[10200]  PECO Energy CompanyEmbedded (Finance)Travel, Entertainment &amp; Reimb</v>
          </cell>
          <cell r="AC286" t="str">
            <v>[10200]  PECO Energy CompanyEmbedded (Finance)Controller EED PECO (00825)</v>
          </cell>
          <cell r="AF286" t="str">
            <v>EEDControllerTravel, Entertainment &amp; Reimb</v>
          </cell>
        </row>
        <row r="287">
          <cell r="E287">
            <v>32828</v>
          </cell>
          <cell r="H287">
            <v>-14855</v>
          </cell>
          <cell r="I287">
            <v>-19826</v>
          </cell>
          <cell r="J287">
            <v>143788</v>
          </cell>
          <cell r="M287">
            <v>-71281</v>
          </cell>
          <cell r="N287">
            <v>-19826</v>
          </cell>
          <cell r="O287">
            <v>182487</v>
          </cell>
          <cell r="R287">
            <v>-42502</v>
          </cell>
          <cell r="S287">
            <v>-19826</v>
          </cell>
          <cell r="V287" t="str">
            <v>Embedded</v>
          </cell>
          <cell r="W287" t="str">
            <v>Finance</v>
          </cell>
          <cell r="AA287" t="str">
            <v>[10200]  PECO Energy CompanyEmbeddedFinance</v>
          </cell>
          <cell r="AB287" t="str">
            <v>[10200]  PECO Energy CompanyEmbedded (Finance)Contracting</v>
          </cell>
          <cell r="AC287" t="str">
            <v>[10200]  PECO Energy CompanyEmbedded (Finance)Controller EED PECO (00825)</v>
          </cell>
          <cell r="AF287" t="str">
            <v>EEDControllerContracting</v>
          </cell>
        </row>
        <row r="288">
          <cell r="E288">
            <v>0</v>
          </cell>
          <cell r="H288">
            <v>0</v>
          </cell>
          <cell r="I288">
            <v>0</v>
          </cell>
          <cell r="J288">
            <v>0</v>
          </cell>
          <cell r="M288">
            <v>0</v>
          </cell>
          <cell r="N288">
            <v>0</v>
          </cell>
          <cell r="R288">
            <v>0</v>
          </cell>
          <cell r="V288" t="str">
            <v>Embedded</v>
          </cell>
          <cell r="W288" t="str">
            <v>Finance</v>
          </cell>
          <cell r="AA288" t="str">
            <v>[10200]  PECO Energy CompanyEmbeddedFinance</v>
          </cell>
          <cell r="AB288" t="str">
            <v>[10200]  PECO Energy CompanyEmbedded (Finance)EDSS</v>
          </cell>
          <cell r="AC288" t="str">
            <v>[10200]  PECO Energy CompanyEmbedded (Finance)Controller EED PECO (00825)</v>
          </cell>
          <cell r="AF288" t="str">
            <v>EEDControllerEDSS</v>
          </cell>
        </row>
        <row r="289">
          <cell r="E289">
            <v>6795</v>
          </cell>
          <cell r="H289">
            <v>-495</v>
          </cell>
          <cell r="I289">
            <v>-495</v>
          </cell>
          <cell r="J289">
            <v>26986</v>
          </cell>
          <cell r="M289">
            <v>-1786</v>
          </cell>
          <cell r="N289">
            <v>-495</v>
          </cell>
          <cell r="O289">
            <v>77386</v>
          </cell>
          <cell r="R289">
            <v>-1786</v>
          </cell>
          <cell r="S289">
            <v>-495</v>
          </cell>
          <cell r="V289" t="str">
            <v>Embedded</v>
          </cell>
          <cell r="W289" t="str">
            <v>Finance</v>
          </cell>
          <cell r="AA289" t="str">
            <v>[10200]  PECO Energy CompanyEmbeddedFinance</v>
          </cell>
          <cell r="AB289" t="str">
            <v>[10200]  PECO Energy CompanyEmbedded (Finance)Business Services</v>
          </cell>
          <cell r="AC289" t="str">
            <v>[10200]  PECO Energy CompanyEmbedded (Finance)Controller EED PECO (00825)</v>
          </cell>
          <cell r="AF289" t="str">
            <v>EEDControllerBusiness Services</v>
          </cell>
        </row>
        <row r="290">
          <cell r="E290">
            <v>28</v>
          </cell>
          <cell r="H290">
            <v>-28</v>
          </cell>
          <cell r="I290">
            <v>-28</v>
          </cell>
          <cell r="J290">
            <v>206</v>
          </cell>
          <cell r="M290">
            <v>-206</v>
          </cell>
          <cell r="N290">
            <v>-28</v>
          </cell>
          <cell r="O290">
            <v>206</v>
          </cell>
          <cell r="R290">
            <v>-206</v>
          </cell>
          <cell r="S290">
            <v>-28</v>
          </cell>
          <cell r="V290" t="str">
            <v>Embedded</v>
          </cell>
          <cell r="W290" t="str">
            <v>Finance</v>
          </cell>
          <cell r="AA290" t="str">
            <v>[10200]  PECO Energy CompanyEmbeddedFinance</v>
          </cell>
          <cell r="AB290" t="str">
            <v>[10200]  PECO Energy CompanyEmbedded (Finance)Materials and Supplies</v>
          </cell>
          <cell r="AC290" t="str">
            <v>[10200]  PECO Energy CompanyEmbedded (Finance)Controller EED PECO (00825)</v>
          </cell>
          <cell r="AF290" t="str">
            <v>EEDControllerMaterials and Supplies</v>
          </cell>
        </row>
        <row r="291">
          <cell r="E291">
            <v>4197</v>
          </cell>
          <cell r="H291">
            <v>-3497</v>
          </cell>
          <cell r="I291">
            <v>-3660</v>
          </cell>
          <cell r="J291">
            <v>10484</v>
          </cell>
          <cell r="M291">
            <v>-7684</v>
          </cell>
          <cell r="N291">
            <v>-3660</v>
          </cell>
          <cell r="O291">
            <v>14780</v>
          </cell>
          <cell r="R291">
            <v>-6380</v>
          </cell>
          <cell r="S291">
            <v>-3660</v>
          </cell>
          <cell r="V291" t="str">
            <v>Embedded</v>
          </cell>
          <cell r="W291" t="str">
            <v>Finance</v>
          </cell>
          <cell r="AA291" t="str">
            <v>[10200]  PECO Energy CompanyEmbeddedFinance</v>
          </cell>
          <cell r="AB291" t="str">
            <v>[10200]  PECO Energy CompanyEmbedded (Finance)Travel, Entertainment &amp; Reimb</v>
          </cell>
          <cell r="AC291" t="str">
            <v>[10200]  PECO Energy CompanyEmbedded (Finance)Controller EED PECO (00825)</v>
          </cell>
          <cell r="AF291" t="str">
            <v>EEDControllerTravel, Entertainment &amp; Reimb</v>
          </cell>
        </row>
        <row r="292">
          <cell r="E292">
            <v>2404</v>
          </cell>
          <cell r="H292">
            <v>-1304</v>
          </cell>
          <cell r="I292">
            <v>-1172</v>
          </cell>
          <cell r="J292">
            <v>8661</v>
          </cell>
          <cell r="M292">
            <v>-4261</v>
          </cell>
          <cell r="N292">
            <v>-1172</v>
          </cell>
          <cell r="O292">
            <v>18518</v>
          </cell>
          <cell r="R292">
            <v>-5318</v>
          </cell>
          <cell r="S292">
            <v>-1172</v>
          </cell>
          <cell r="V292" t="str">
            <v>Embedded</v>
          </cell>
          <cell r="W292" t="str">
            <v>Finance</v>
          </cell>
          <cell r="AA292" t="str">
            <v>[10200]  PECO Energy CompanyEmbeddedFinance</v>
          </cell>
          <cell r="AB292" t="str">
            <v>[10200]  PECO Energy CompanyEmbedded (Finance)Other Operating Expenses</v>
          </cell>
          <cell r="AC292" t="str">
            <v>[10200]  PECO Energy CompanyEmbedded (Finance)Controller EED PECO (00825)</v>
          </cell>
          <cell r="AF292" t="str">
            <v>EEDControllerOther Operating Expenses</v>
          </cell>
        </row>
        <row r="293">
          <cell r="E293">
            <v>960</v>
          </cell>
          <cell r="H293">
            <v>-160</v>
          </cell>
          <cell r="I293">
            <v>-192</v>
          </cell>
          <cell r="J293">
            <v>3840</v>
          </cell>
          <cell r="M293">
            <v>-640</v>
          </cell>
          <cell r="N293">
            <v>-192</v>
          </cell>
          <cell r="O293">
            <v>9984</v>
          </cell>
          <cell r="R293">
            <v>-384</v>
          </cell>
          <cell r="S293">
            <v>-192</v>
          </cell>
          <cell r="V293" t="str">
            <v>Embedded</v>
          </cell>
          <cell r="W293" t="str">
            <v>Finance</v>
          </cell>
          <cell r="AA293" t="str">
            <v>[10200]  PECO Energy CompanyEmbeddedFinance</v>
          </cell>
          <cell r="AB293" t="str">
            <v>[10200]  PECO Energy CompanyEmbedded (Finance)Travel, Entertainment &amp; Reimb</v>
          </cell>
          <cell r="AC293" t="str">
            <v>[10200]  PECO Energy CompanyEmbedded (Finance)Controller EED PECO (00825)</v>
          </cell>
          <cell r="AF293" t="str">
            <v>EEDControllerTravel, Entertainment &amp; Reimb</v>
          </cell>
        </row>
        <row r="294">
          <cell r="E294">
            <v>474</v>
          </cell>
          <cell r="H294">
            <v>526</v>
          </cell>
          <cell r="I294">
            <v>663</v>
          </cell>
          <cell r="J294">
            <v>1779</v>
          </cell>
          <cell r="M294">
            <v>2221</v>
          </cell>
          <cell r="N294">
            <v>663</v>
          </cell>
          <cell r="O294">
            <v>10875</v>
          </cell>
          <cell r="R294">
            <v>1125</v>
          </cell>
          <cell r="S294">
            <v>663</v>
          </cell>
          <cell r="V294" t="str">
            <v>Embedded</v>
          </cell>
          <cell r="W294" t="str">
            <v>Finance</v>
          </cell>
          <cell r="AA294" t="str">
            <v>[10200]  PECO Energy CompanyEmbeddedFinance</v>
          </cell>
          <cell r="AB294" t="str">
            <v>[10200]  PECO Energy CompanyEmbedded (Finance)Other Operating Expenses</v>
          </cell>
          <cell r="AC294" t="str">
            <v>[10200]  PECO Energy CompanyEmbedded (Finance)Controller EED PECO (00825)</v>
          </cell>
          <cell r="AF294" t="str">
            <v>EEDControllerOther Operating Expenses</v>
          </cell>
        </row>
        <row r="295">
          <cell r="E295">
            <v>-1289</v>
          </cell>
          <cell r="H295">
            <v>4689</v>
          </cell>
          <cell r="I295">
            <v>4655</v>
          </cell>
          <cell r="J295">
            <v>6176</v>
          </cell>
          <cell r="M295">
            <v>7424</v>
          </cell>
          <cell r="N295">
            <v>4655</v>
          </cell>
          <cell r="O295">
            <v>33104</v>
          </cell>
          <cell r="R295">
            <v>7696</v>
          </cell>
          <cell r="S295">
            <v>4655</v>
          </cell>
          <cell r="V295" t="str">
            <v>Embedded</v>
          </cell>
          <cell r="W295" t="str">
            <v>Finance</v>
          </cell>
          <cell r="AA295" t="str">
            <v>[10200]  PECO Energy CompanyEmbeddedFinance</v>
          </cell>
          <cell r="AB295" t="str">
            <v>[10200]  PECO Energy CompanyEmbedded (Finance)Other Operating Expenses</v>
          </cell>
          <cell r="AC295" t="str">
            <v>[10200]  PECO Energy CompanyEmbedded (Finance)Controller EED PECO (00825)</v>
          </cell>
          <cell r="AF295" t="str">
            <v>EEDControllerOther Operating Expenses</v>
          </cell>
        </row>
        <row r="296">
          <cell r="E296">
            <v>0</v>
          </cell>
          <cell r="H296">
            <v>0</v>
          </cell>
          <cell r="I296">
            <v>0</v>
          </cell>
          <cell r="J296">
            <v>1539</v>
          </cell>
          <cell r="M296">
            <v>-1539</v>
          </cell>
          <cell r="N296">
            <v>0</v>
          </cell>
          <cell r="O296">
            <v>1539</v>
          </cell>
          <cell r="R296">
            <v>-1539</v>
          </cell>
          <cell r="S296">
            <v>0</v>
          </cell>
          <cell r="V296" t="str">
            <v>Embedded</v>
          </cell>
          <cell r="W296" t="str">
            <v>Finance</v>
          </cell>
          <cell r="AA296" t="str">
            <v>[10200]  PECO Energy CompanyEmbeddedFinance</v>
          </cell>
          <cell r="AB296" t="str">
            <v>[10200]  PECO Energy CompanyEmbedded (Finance)Salaries and Wages</v>
          </cell>
          <cell r="AC296" t="str">
            <v>[10200]  PECO Energy CompanyEmbedded (Finance)Controller EED PECO (00825)</v>
          </cell>
          <cell r="AF296" t="str">
            <v>EEDControllerSalaries and Wages</v>
          </cell>
        </row>
        <row r="297">
          <cell r="E297">
            <v>143</v>
          </cell>
          <cell r="H297">
            <v>-143</v>
          </cell>
          <cell r="I297">
            <v>-143</v>
          </cell>
          <cell r="J297">
            <v>667</v>
          </cell>
          <cell r="M297">
            <v>-667</v>
          </cell>
          <cell r="N297">
            <v>-143</v>
          </cell>
          <cell r="O297">
            <v>667</v>
          </cell>
          <cell r="R297">
            <v>-667</v>
          </cell>
          <cell r="S297">
            <v>-143</v>
          </cell>
          <cell r="V297" t="str">
            <v>Embedded</v>
          </cell>
          <cell r="W297" t="str">
            <v>Finance</v>
          </cell>
          <cell r="AA297" t="str">
            <v>[10200]  PECO Energy CompanyEmbeddedFinance</v>
          </cell>
          <cell r="AB297" t="str">
            <v>[10200]  PECO Energy CompanyEmbedded (Finance)Overtime</v>
          </cell>
          <cell r="AC297" t="str">
            <v>[10200]  PECO Energy CompanyEmbedded (Finance)Controller EED PECO (00825)</v>
          </cell>
          <cell r="AF297" t="str">
            <v>EEDControllerOvertime</v>
          </cell>
        </row>
        <row r="298">
          <cell r="E298">
            <v>68122</v>
          </cell>
          <cell r="H298">
            <v>1086</v>
          </cell>
          <cell r="I298">
            <v>1086</v>
          </cell>
          <cell r="J298">
            <v>240656</v>
          </cell>
          <cell r="M298">
            <v>34752</v>
          </cell>
          <cell r="N298">
            <v>1086</v>
          </cell>
          <cell r="O298">
            <v>818213</v>
          </cell>
          <cell r="R298">
            <v>29598</v>
          </cell>
          <cell r="S298">
            <v>30843</v>
          </cell>
          <cell r="V298" t="str">
            <v>Embedded</v>
          </cell>
          <cell r="W298" t="str">
            <v>Finance</v>
          </cell>
          <cell r="AA298" t="str">
            <v>[10200]  PECO Energy CompanyEmbeddedFinance</v>
          </cell>
          <cell r="AB298" t="str">
            <v>[10200]  PECO Energy CompanyEmbedded (Finance)Pension and Benefits</v>
          </cell>
          <cell r="AC298" t="str">
            <v>[10200]  PECO Energy CompanyEmbedded (Finance)Controller EED PECO (00825)</v>
          </cell>
          <cell r="AF298" t="str">
            <v>EEDControllerPension and Benefits</v>
          </cell>
        </row>
        <row r="299">
          <cell r="E299">
            <v>66302</v>
          </cell>
          <cell r="H299">
            <v>58698</v>
          </cell>
          <cell r="I299">
            <v>58698</v>
          </cell>
          <cell r="J299">
            <v>349887</v>
          </cell>
          <cell r="M299">
            <v>150113</v>
          </cell>
          <cell r="N299">
            <v>58698</v>
          </cell>
          <cell r="O299">
            <v>1349887</v>
          </cell>
          <cell r="R299">
            <v>150113</v>
          </cell>
          <cell r="S299">
            <v>58698</v>
          </cell>
          <cell r="V299" t="str">
            <v>Embedded</v>
          </cell>
          <cell r="W299" t="str">
            <v>Finance</v>
          </cell>
          <cell r="AA299" t="str">
            <v>[10200]  PECO Energy CompanyEmbeddedFinance</v>
          </cell>
          <cell r="AB299" t="str">
            <v>[10200]  PECO Energy CompanyEmbedded (Finance)Other Operating Expenses</v>
          </cell>
          <cell r="AC299" t="str">
            <v>[10200]  PECO Energy CompanyEmbedded (Finance)Bank Fees PECO (00880)</v>
          </cell>
          <cell r="AF299" t="str">
            <v>EEDBank FeesOther Operating Expenses</v>
          </cell>
        </row>
        <row r="300">
          <cell r="E300">
            <v>67</v>
          </cell>
          <cell r="H300">
            <v>-67</v>
          </cell>
          <cell r="I300">
            <v>-67</v>
          </cell>
          <cell r="J300">
            <v>290</v>
          </cell>
          <cell r="M300">
            <v>-290</v>
          </cell>
          <cell r="N300">
            <v>-67</v>
          </cell>
          <cell r="O300">
            <v>290</v>
          </cell>
          <cell r="R300">
            <v>-290</v>
          </cell>
          <cell r="S300">
            <v>-67</v>
          </cell>
          <cell r="V300" t="str">
            <v>Embedded</v>
          </cell>
          <cell r="W300" t="str">
            <v>Supply Services</v>
          </cell>
          <cell r="AA300" t="str">
            <v>[10200]  PECO Energy CompanyEmbeddedSupply Services</v>
          </cell>
          <cell r="AB300" t="str">
            <v>[10200]  PECO Energy CompanyEmbedded (Supply Services)Business Services</v>
          </cell>
          <cell r="AC300" t="str">
            <v>[10200]  PECO Energy CompanyEmbedded (Supply Services)Material Management (20880)</v>
          </cell>
          <cell r="AF300" t="e">
            <v>#N/A</v>
          </cell>
        </row>
        <row r="301">
          <cell r="E301">
            <v>0</v>
          </cell>
          <cell r="H301">
            <v>0</v>
          </cell>
          <cell r="I301">
            <v>0</v>
          </cell>
          <cell r="J301">
            <v>3</v>
          </cell>
          <cell r="M301">
            <v>-3</v>
          </cell>
          <cell r="N301">
            <v>0</v>
          </cell>
          <cell r="O301">
            <v>3</v>
          </cell>
          <cell r="R301">
            <v>-3</v>
          </cell>
          <cell r="S301">
            <v>0</v>
          </cell>
          <cell r="V301" t="str">
            <v>Embedded</v>
          </cell>
          <cell r="W301" t="str">
            <v>Supply Services</v>
          </cell>
          <cell r="AA301" t="str">
            <v>[10200]  PECO Energy CompanyEmbeddedSupply Services</v>
          </cell>
          <cell r="AB301" t="str">
            <v>[10200]  PECO Energy CompanyEmbedded (Supply Services)Travel, Entertainment &amp; Reimb</v>
          </cell>
          <cell r="AC301" t="str">
            <v>[10200]  PECO Energy CompanyEmbedded (Supply Services)Transportation Operations (20890)</v>
          </cell>
          <cell r="AF301" t="e">
            <v>#N/A</v>
          </cell>
        </row>
        <row r="302">
          <cell r="E302">
            <v>153</v>
          </cell>
          <cell r="H302">
            <v>-153</v>
          </cell>
          <cell r="I302">
            <v>-153</v>
          </cell>
          <cell r="J302">
            <v>293</v>
          </cell>
          <cell r="M302">
            <v>-293</v>
          </cell>
          <cell r="N302">
            <v>-153</v>
          </cell>
          <cell r="O302">
            <v>293</v>
          </cell>
          <cell r="R302">
            <v>-293</v>
          </cell>
          <cell r="S302">
            <v>-153</v>
          </cell>
          <cell r="V302" t="str">
            <v>Embedded</v>
          </cell>
          <cell r="W302" t="str">
            <v>Supply Services</v>
          </cell>
          <cell r="AA302" t="str">
            <v>[10200]  PECO Energy CompanyEmbeddedSupply Services</v>
          </cell>
          <cell r="AB302" t="str">
            <v>[10200]  PECO Energy CompanyEmbedded (Supply Services)Travel, Entertainment &amp; Reimb</v>
          </cell>
          <cell r="AC302" t="str">
            <v>[10200]  PECO Energy CompanyEmbedded (Supply Services)Transportation Operations (20890)</v>
          </cell>
          <cell r="AF302" t="e">
            <v>#N/A</v>
          </cell>
        </row>
        <row r="303">
          <cell r="E303">
            <v>0</v>
          </cell>
          <cell r="H303">
            <v>0</v>
          </cell>
          <cell r="I303">
            <v>0</v>
          </cell>
          <cell r="J303">
            <v>0</v>
          </cell>
          <cell r="M303">
            <v>0</v>
          </cell>
          <cell r="N303">
            <v>0</v>
          </cell>
          <cell r="O303">
            <v>0</v>
          </cell>
          <cell r="R303">
            <v>0</v>
          </cell>
          <cell r="S303">
            <v>0</v>
          </cell>
          <cell r="V303" t="str">
            <v>Embedded</v>
          </cell>
          <cell r="W303" t="str">
            <v>Supply Services</v>
          </cell>
          <cell r="AA303" t="str">
            <v>[10200]  PECO Energy CompanyEmbeddedSupply Services</v>
          </cell>
          <cell r="AB303" t="str">
            <v>[10200]  PECO Energy CompanyEmbedded (Supply Services)Other Operating Expenses</v>
          </cell>
          <cell r="AC303" t="str">
            <v>[10200]  PECO Energy CompanyEmbedded (Supply Services)Transportation Operations (20890)</v>
          </cell>
          <cell r="AF303" t="e">
            <v>#N/A</v>
          </cell>
        </row>
        <row r="304">
          <cell r="E304">
            <v>5143</v>
          </cell>
          <cell r="H304">
            <v>-5143</v>
          </cell>
          <cell r="I304">
            <v>-5143</v>
          </cell>
          <cell r="J304">
            <v>4110</v>
          </cell>
          <cell r="M304">
            <v>-4110</v>
          </cell>
          <cell r="N304">
            <v>-5143</v>
          </cell>
          <cell r="O304">
            <v>4110</v>
          </cell>
          <cell r="R304">
            <v>-4110</v>
          </cell>
          <cell r="S304">
            <v>-5143</v>
          </cell>
          <cell r="V304" t="str">
            <v>Embedded</v>
          </cell>
          <cell r="W304" t="str">
            <v>Supply Services</v>
          </cell>
          <cell r="AA304" t="str">
            <v>[10200]  PECO Energy CompanyEmbeddedSupply Services</v>
          </cell>
          <cell r="AB304" t="str">
            <v>[10200]  PECO Energy CompanyEmbedded (Supply Services)Overtime</v>
          </cell>
          <cell r="AC304" t="str">
            <v>[10200]  PECO Energy CompanyEmbedded (Supply Services)Transportation Operations (20890)</v>
          </cell>
          <cell r="AF304" t="e">
            <v>#N/A</v>
          </cell>
        </row>
        <row r="305">
          <cell r="E305">
            <v>5484</v>
          </cell>
          <cell r="H305">
            <v>-5484</v>
          </cell>
          <cell r="I305">
            <v>-5484</v>
          </cell>
          <cell r="J305">
            <v>4891</v>
          </cell>
          <cell r="M305">
            <v>-4891</v>
          </cell>
          <cell r="N305">
            <v>-5484</v>
          </cell>
          <cell r="O305">
            <v>4891</v>
          </cell>
          <cell r="R305">
            <v>-4891</v>
          </cell>
          <cell r="S305">
            <v>-5484</v>
          </cell>
          <cell r="V305" t="str">
            <v>Embedded</v>
          </cell>
          <cell r="W305" t="str">
            <v>Supply Services</v>
          </cell>
          <cell r="AA305" t="str">
            <v>[10200]  PECO Energy CompanyEmbeddedSupply Services</v>
          </cell>
          <cell r="AB305" t="str">
            <v>[10200]  PECO Energy CompanyEmbedded (Supply Services)Salaries and Wages</v>
          </cell>
          <cell r="AC305" t="str">
            <v>[10200]  PECO Energy CompanyEmbedded (Supply Services)Material &amp; Logistics (20892)</v>
          </cell>
          <cell r="AF305" t="e">
            <v>#N/A</v>
          </cell>
        </row>
        <row r="306">
          <cell r="E306">
            <v>12</v>
          </cell>
          <cell r="H306">
            <v>-12</v>
          </cell>
          <cell r="I306">
            <v>-12</v>
          </cell>
          <cell r="J306">
            <v>12</v>
          </cell>
          <cell r="M306">
            <v>-12</v>
          </cell>
          <cell r="N306">
            <v>-12</v>
          </cell>
          <cell r="O306">
            <v>12</v>
          </cell>
          <cell r="R306">
            <v>-12</v>
          </cell>
          <cell r="S306">
            <v>-12</v>
          </cell>
          <cell r="V306" t="str">
            <v>Embedded</v>
          </cell>
          <cell r="W306" t="str">
            <v>Supply Services</v>
          </cell>
          <cell r="AA306" t="str">
            <v>[10200]  PECO Energy CompanyEmbeddedSupply Services</v>
          </cell>
          <cell r="AB306" t="str">
            <v>[10200]  PECO Energy CompanyEmbedded (Supply Services)Travel, Entertainment &amp; Reimb</v>
          </cell>
          <cell r="AC306" t="str">
            <v>[10200]  PECO Energy CompanyEmbedded (Supply Services)Material &amp; Logistics (20892)</v>
          </cell>
          <cell r="AF306" t="e">
            <v>#N/A</v>
          </cell>
        </row>
        <row r="307">
          <cell r="E307">
            <v>0</v>
          </cell>
          <cell r="H307">
            <v>0</v>
          </cell>
          <cell r="I307">
            <v>0</v>
          </cell>
          <cell r="J307">
            <v>0</v>
          </cell>
          <cell r="M307">
            <v>0</v>
          </cell>
          <cell r="N307">
            <v>0</v>
          </cell>
          <cell r="R307">
            <v>0</v>
          </cell>
          <cell r="V307" t="str">
            <v>Embedded</v>
          </cell>
          <cell r="W307" t="str">
            <v>Supply Services</v>
          </cell>
          <cell r="AA307" t="str">
            <v>[10200]  PECO Energy CompanyEmbeddedSupply Services</v>
          </cell>
          <cell r="AB307" t="str">
            <v>[10200]  PECO Energy CompanyEmbedded (Supply Services)Materials and Supplies</v>
          </cell>
          <cell r="AC307" t="str">
            <v>[10200]  PECO Energy CompanyEmbedded (Supply Services)Material &amp; Logistics (20892)</v>
          </cell>
          <cell r="AF307" t="e">
            <v>#N/A</v>
          </cell>
        </row>
        <row r="308">
          <cell r="E308">
            <v>27</v>
          </cell>
          <cell r="H308">
            <v>-27</v>
          </cell>
          <cell r="I308">
            <v>-27</v>
          </cell>
          <cell r="J308">
            <v>27</v>
          </cell>
          <cell r="M308">
            <v>-27</v>
          </cell>
          <cell r="N308">
            <v>-27</v>
          </cell>
          <cell r="O308">
            <v>27</v>
          </cell>
          <cell r="R308">
            <v>-27</v>
          </cell>
          <cell r="S308">
            <v>-27</v>
          </cell>
          <cell r="V308" t="str">
            <v>Embedded</v>
          </cell>
          <cell r="W308" t="str">
            <v>Supply Services</v>
          </cell>
          <cell r="AA308" t="str">
            <v>[10200]  PECO Energy CompanyEmbeddedSupply Services</v>
          </cell>
          <cell r="AB308" t="str">
            <v>[10200]  PECO Energy CompanyEmbedded (Supply Services)Travel, Entertainment &amp; Reimb</v>
          </cell>
          <cell r="AC308" t="str">
            <v>[10200]  PECO Energy CompanyEmbedded (Supply Services)Material &amp; Logistics (20892)</v>
          </cell>
          <cell r="AF308" t="e">
            <v>#N/A</v>
          </cell>
        </row>
        <row r="309">
          <cell r="E309">
            <v>0</v>
          </cell>
          <cell r="H309">
            <v>0</v>
          </cell>
          <cell r="I309">
            <v>0</v>
          </cell>
          <cell r="J309">
            <v>4</v>
          </cell>
          <cell r="M309">
            <v>-4</v>
          </cell>
          <cell r="N309">
            <v>0</v>
          </cell>
          <cell r="O309">
            <v>4</v>
          </cell>
          <cell r="R309">
            <v>-4</v>
          </cell>
          <cell r="S309">
            <v>0</v>
          </cell>
          <cell r="V309" t="str">
            <v>Embedded</v>
          </cell>
          <cell r="W309" t="str">
            <v>Supply Services</v>
          </cell>
          <cell r="AA309" t="str">
            <v>[10200]  PECO Energy CompanyEmbeddedSupply Services</v>
          </cell>
          <cell r="AB309" t="str">
            <v>[10200]  PECO Energy CompanyEmbedded (Supply Services)Other Operating Expenses</v>
          </cell>
          <cell r="AC309" t="str">
            <v>[10200]  PECO Energy CompanyEmbedded (Supply Services)Material &amp; Logistics (20892)</v>
          </cell>
          <cell r="AF309" t="e">
            <v>#N/A</v>
          </cell>
        </row>
        <row r="310">
          <cell r="E310">
            <v>3435</v>
          </cell>
          <cell r="H310">
            <v>-3435</v>
          </cell>
          <cell r="I310">
            <v>-3435</v>
          </cell>
          <cell r="J310">
            <v>3063</v>
          </cell>
          <cell r="M310">
            <v>-3063</v>
          </cell>
          <cell r="N310">
            <v>-3435</v>
          </cell>
          <cell r="O310">
            <v>3063</v>
          </cell>
          <cell r="R310">
            <v>-3063</v>
          </cell>
          <cell r="S310">
            <v>-3435</v>
          </cell>
          <cell r="V310" t="str">
            <v>Embedded</v>
          </cell>
          <cell r="W310" t="str">
            <v>Supply Services</v>
          </cell>
          <cell r="AA310" t="str">
            <v>[10200]  PECO Energy CompanyEmbeddedSupply Services</v>
          </cell>
          <cell r="AB310" t="str">
            <v>[10200]  PECO Energy CompanyEmbedded (Supply Services)Pension and Benefits</v>
          </cell>
          <cell r="AC310" t="str">
            <v>[10200]  PECO Energy CompanyEmbedded (Supply Services)Material &amp; Logistics (20892)</v>
          </cell>
          <cell r="AF310" t="e">
            <v>#N/A</v>
          </cell>
        </row>
        <row r="311">
          <cell r="E311">
            <v>0</v>
          </cell>
          <cell r="H311">
            <v>0</v>
          </cell>
          <cell r="I311">
            <v>0</v>
          </cell>
          <cell r="J311">
            <v>56</v>
          </cell>
          <cell r="M311">
            <v>-56</v>
          </cell>
          <cell r="N311">
            <v>0</v>
          </cell>
          <cell r="O311">
            <v>56</v>
          </cell>
          <cell r="R311">
            <v>-56</v>
          </cell>
          <cell r="S311">
            <v>0</v>
          </cell>
          <cell r="V311" t="str">
            <v>Embedded</v>
          </cell>
          <cell r="W311" t="str">
            <v>Supply Services</v>
          </cell>
          <cell r="AA311" t="str">
            <v>[10200]  PECO Energy CompanyEmbeddedSupply Services</v>
          </cell>
          <cell r="AB311" t="str">
            <v>[10200]  PECO Energy CompanyEmbedded (Supply Services)Salaries and Wages</v>
          </cell>
          <cell r="AC311" t="str">
            <v>[10200]  PECO Energy CompanyEmbedded (Supply Services)Berwyn Central Warehouse (20894)</v>
          </cell>
          <cell r="AF311" t="e">
            <v>#N/A</v>
          </cell>
        </row>
        <row r="312">
          <cell r="E312">
            <v>0</v>
          </cell>
          <cell r="H312">
            <v>0</v>
          </cell>
          <cell r="I312">
            <v>0</v>
          </cell>
          <cell r="J312">
            <v>428</v>
          </cell>
          <cell r="M312">
            <v>-428</v>
          </cell>
          <cell r="N312">
            <v>0</v>
          </cell>
          <cell r="O312">
            <v>428</v>
          </cell>
          <cell r="R312">
            <v>-428</v>
          </cell>
          <cell r="S312">
            <v>0</v>
          </cell>
          <cell r="V312" t="str">
            <v>Embedded</v>
          </cell>
          <cell r="W312" t="str">
            <v>Supply Services</v>
          </cell>
          <cell r="AA312" t="str">
            <v>[10200]  PECO Energy CompanyEmbeddedSupply Services</v>
          </cell>
          <cell r="AB312" t="str">
            <v>[10200]  PECO Energy CompanyEmbedded (Supply Services)Materials and Supplies</v>
          </cell>
          <cell r="AC312" t="str">
            <v>[10200]  PECO Energy CompanyEmbedded (Supply Services)Berwyn Central Warehouse (20894)</v>
          </cell>
          <cell r="AF312" t="e">
            <v>#N/A</v>
          </cell>
        </row>
        <row r="313">
          <cell r="E313">
            <v>0</v>
          </cell>
          <cell r="H313">
            <v>0</v>
          </cell>
          <cell r="I313">
            <v>0</v>
          </cell>
          <cell r="J313">
            <v>107</v>
          </cell>
          <cell r="M313">
            <v>-107</v>
          </cell>
          <cell r="N313">
            <v>0</v>
          </cell>
          <cell r="O313">
            <v>107</v>
          </cell>
          <cell r="R313">
            <v>-107</v>
          </cell>
          <cell r="S313">
            <v>0</v>
          </cell>
          <cell r="V313" t="str">
            <v>Embedded</v>
          </cell>
          <cell r="W313" t="str">
            <v>Supply Services</v>
          </cell>
          <cell r="AA313" t="str">
            <v>[10200]  PECO Energy CompanyEmbeddedSupply Services</v>
          </cell>
          <cell r="AB313" t="str">
            <v>[10200]  PECO Energy CompanyEmbedded (Supply Services)Travel, Entertainment &amp; Reimb</v>
          </cell>
          <cell r="AC313" t="str">
            <v>[10200]  PECO Energy CompanyEmbedded (Supply Services)Berwyn Central Warehouse (20894)</v>
          </cell>
          <cell r="AF313" t="e">
            <v>#N/A</v>
          </cell>
        </row>
        <row r="314">
          <cell r="E314">
            <v>0</v>
          </cell>
          <cell r="H314">
            <v>0</v>
          </cell>
          <cell r="I314">
            <v>0</v>
          </cell>
          <cell r="J314">
            <v>0</v>
          </cell>
          <cell r="M314">
            <v>0</v>
          </cell>
          <cell r="N314">
            <v>0</v>
          </cell>
          <cell r="O314">
            <v>0</v>
          </cell>
          <cell r="R314">
            <v>0</v>
          </cell>
          <cell r="S314">
            <v>0</v>
          </cell>
          <cell r="V314" t="str">
            <v>Embedded</v>
          </cell>
          <cell r="W314" t="str">
            <v>Supply Services</v>
          </cell>
          <cell r="AA314" t="str">
            <v>[10200]  PECO Energy CompanyEmbeddedSupply Services</v>
          </cell>
          <cell r="AB314" t="str">
            <v>[10200]  PECO Energy CompanyEmbedded (Supply Services)Other Operating Expenses</v>
          </cell>
          <cell r="AC314" t="str">
            <v>[10200]  PECO Energy CompanyEmbedded (Supply Services)Berwyn Central Warehouse (20894)</v>
          </cell>
          <cell r="AF314" t="e">
            <v>#N/A</v>
          </cell>
        </row>
        <row r="315">
          <cell r="E315">
            <v>0</v>
          </cell>
          <cell r="H315">
            <v>0</v>
          </cell>
          <cell r="I315">
            <v>0</v>
          </cell>
          <cell r="J315">
            <v>0</v>
          </cell>
          <cell r="M315">
            <v>0</v>
          </cell>
          <cell r="N315">
            <v>0</v>
          </cell>
          <cell r="O315">
            <v>0</v>
          </cell>
          <cell r="R315">
            <v>0</v>
          </cell>
          <cell r="S315">
            <v>0</v>
          </cell>
          <cell r="V315" t="str">
            <v>Embedded</v>
          </cell>
          <cell r="W315" t="str">
            <v>Supply Services</v>
          </cell>
          <cell r="AA315" t="str">
            <v>[10200]  PECO Energy CompanyEmbeddedSupply Services</v>
          </cell>
          <cell r="AB315" t="str">
            <v>[10200]  PECO Energy CompanyEmbedded (Supply Services)Travel, Entertainment &amp; Reimb</v>
          </cell>
          <cell r="AC315" t="str">
            <v>[10200]  PECO Energy CompanyEmbedded (Supply Services)Berwyn Central Warehouse (20894)</v>
          </cell>
          <cell r="AF315" t="e">
            <v>#N/A</v>
          </cell>
        </row>
        <row r="316">
          <cell r="E316">
            <v>0</v>
          </cell>
          <cell r="H316">
            <v>0</v>
          </cell>
          <cell r="I316">
            <v>0</v>
          </cell>
          <cell r="J316">
            <v>45</v>
          </cell>
          <cell r="M316">
            <v>-45</v>
          </cell>
          <cell r="N316">
            <v>0</v>
          </cell>
          <cell r="O316">
            <v>45</v>
          </cell>
          <cell r="R316">
            <v>-45</v>
          </cell>
          <cell r="S316">
            <v>0</v>
          </cell>
          <cell r="V316" t="str">
            <v>Embedded</v>
          </cell>
          <cell r="W316" t="str">
            <v>Supply Services</v>
          </cell>
          <cell r="AA316" t="str">
            <v>[10200]  PECO Energy CompanyEmbeddedSupply Services</v>
          </cell>
          <cell r="AB316" t="str">
            <v>[10200]  PECO Energy CompanyEmbedded (Supply Services)Other Operating Expenses</v>
          </cell>
          <cell r="AC316" t="str">
            <v>[10200]  PECO Energy CompanyEmbedded (Supply Services)Berwyn Central Warehouse (20894)</v>
          </cell>
          <cell r="AF316" t="e">
            <v>#N/A</v>
          </cell>
        </row>
        <row r="317">
          <cell r="E317">
            <v>-276</v>
          </cell>
          <cell r="H317">
            <v>276</v>
          </cell>
          <cell r="I317">
            <v>276</v>
          </cell>
          <cell r="J317">
            <v>-32</v>
          </cell>
          <cell r="M317">
            <v>32</v>
          </cell>
          <cell r="N317">
            <v>276</v>
          </cell>
          <cell r="O317">
            <v>-32</v>
          </cell>
          <cell r="R317">
            <v>32</v>
          </cell>
          <cell r="S317">
            <v>276</v>
          </cell>
          <cell r="V317" t="str">
            <v>Embedded</v>
          </cell>
          <cell r="W317" t="str">
            <v>Supply Services</v>
          </cell>
          <cell r="AA317" t="str">
            <v>[10200]  PECO Energy CompanyEmbeddedSupply Services</v>
          </cell>
          <cell r="AB317" t="str">
            <v>[10200]  PECO Energy CompanyEmbedded (Supply Services)Overtime</v>
          </cell>
          <cell r="AC317" t="str">
            <v>[10200]  PECO Energy CompanyEmbedded (Supply Services)Berwyn Central Warehouse (20894)</v>
          </cell>
          <cell r="AF317" t="e">
            <v>#N/A</v>
          </cell>
        </row>
        <row r="318">
          <cell r="E318">
            <v>0</v>
          </cell>
          <cell r="H318">
            <v>0</v>
          </cell>
          <cell r="I318">
            <v>0</v>
          </cell>
          <cell r="J318">
            <v>35</v>
          </cell>
          <cell r="M318">
            <v>-35</v>
          </cell>
          <cell r="N318">
            <v>0</v>
          </cell>
          <cell r="O318">
            <v>35</v>
          </cell>
          <cell r="R318">
            <v>-35</v>
          </cell>
          <cell r="S318">
            <v>0</v>
          </cell>
          <cell r="V318" t="str">
            <v>Embedded</v>
          </cell>
          <cell r="W318" t="str">
            <v>Supply Services</v>
          </cell>
          <cell r="AA318" t="str">
            <v>[10200]  PECO Energy CompanyEmbeddedSupply Services</v>
          </cell>
          <cell r="AB318" t="str">
            <v>[10200]  PECO Energy CompanyEmbedded (Supply Services)Pension and Benefits</v>
          </cell>
          <cell r="AC318" t="str">
            <v>[10200]  PECO Energy CompanyEmbedded (Supply Services)Berwyn Central Warehouse (20894)</v>
          </cell>
          <cell r="AF318" t="e">
            <v>#N/A</v>
          </cell>
        </row>
        <row r="319">
          <cell r="E319">
            <v>0</v>
          </cell>
          <cell r="H319">
            <v>0</v>
          </cell>
          <cell r="I319">
            <v>0</v>
          </cell>
          <cell r="J319">
            <v>111</v>
          </cell>
          <cell r="M319">
            <v>-111</v>
          </cell>
          <cell r="N319">
            <v>0</v>
          </cell>
          <cell r="O319">
            <v>111</v>
          </cell>
          <cell r="R319">
            <v>-111</v>
          </cell>
          <cell r="S319">
            <v>0</v>
          </cell>
          <cell r="V319" t="str">
            <v>Embedded</v>
          </cell>
          <cell r="W319" t="str">
            <v>Supply Services</v>
          </cell>
          <cell r="AA319" t="str">
            <v>[10200]  PECO Energy CompanyEmbeddedSupply Services</v>
          </cell>
          <cell r="AB319" t="str">
            <v>[10200]  PECO Energy CompanyEmbedded (Supply Services)Salaries and Wages</v>
          </cell>
          <cell r="AC319" t="str">
            <v>[10200]  PECO Energy CompanyEmbedded (Supply Services)BM Storeroom (20895)</v>
          </cell>
          <cell r="AF319" t="e">
            <v>#N/A</v>
          </cell>
        </row>
        <row r="320">
          <cell r="E320">
            <v>0</v>
          </cell>
          <cell r="H320">
            <v>0</v>
          </cell>
          <cell r="I320">
            <v>0</v>
          </cell>
          <cell r="J320">
            <v>37</v>
          </cell>
          <cell r="M320">
            <v>-37</v>
          </cell>
          <cell r="N320">
            <v>0</v>
          </cell>
          <cell r="O320">
            <v>37</v>
          </cell>
          <cell r="R320">
            <v>-37</v>
          </cell>
          <cell r="S320">
            <v>0</v>
          </cell>
          <cell r="V320" t="str">
            <v>Embedded</v>
          </cell>
          <cell r="W320" t="str">
            <v>Supply Services</v>
          </cell>
          <cell r="AA320" t="str">
            <v>[10200]  PECO Energy CompanyEmbeddedSupply Services</v>
          </cell>
          <cell r="AB320" t="str">
            <v>[10200]  PECO Energy CompanyEmbedded (Supply Services)Travel, Entertainment &amp; Reimb</v>
          </cell>
          <cell r="AC320" t="str">
            <v>[10200]  PECO Energy CompanyEmbedded (Supply Services)BM Storeroom (20895)</v>
          </cell>
          <cell r="AF320" t="e">
            <v>#N/A</v>
          </cell>
        </row>
        <row r="321">
          <cell r="E321">
            <v>0</v>
          </cell>
          <cell r="H321">
            <v>0</v>
          </cell>
          <cell r="I321">
            <v>0</v>
          </cell>
          <cell r="J321">
            <v>7196</v>
          </cell>
          <cell r="M321">
            <v>-7196</v>
          </cell>
          <cell r="N321">
            <v>0</v>
          </cell>
          <cell r="O321">
            <v>7196</v>
          </cell>
          <cell r="R321">
            <v>-7196</v>
          </cell>
          <cell r="S321">
            <v>0</v>
          </cell>
          <cell r="V321" t="str">
            <v>Embedded</v>
          </cell>
          <cell r="W321" t="str">
            <v>Supply Services</v>
          </cell>
          <cell r="AA321" t="str">
            <v>[10200]  PECO Energy CompanyEmbeddedSupply Services</v>
          </cell>
          <cell r="AB321" t="str">
            <v>[10200]  PECO Energy CompanyEmbedded (Supply Services)Materials and Supplies</v>
          </cell>
          <cell r="AC321" t="str">
            <v>[10200]  PECO Energy CompanyEmbedded (Supply Services)BM Storeroom (20895)</v>
          </cell>
          <cell r="AF321" t="e">
            <v>#N/A</v>
          </cell>
        </row>
        <row r="322">
          <cell r="E322">
            <v>0</v>
          </cell>
          <cell r="H322">
            <v>0</v>
          </cell>
          <cell r="I322">
            <v>0</v>
          </cell>
          <cell r="J322">
            <v>92</v>
          </cell>
          <cell r="M322">
            <v>-92</v>
          </cell>
          <cell r="N322">
            <v>0</v>
          </cell>
          <cell r="O322">
            <v>92</v>
          </cell>
          <cell r="R322">
            <v>-92</v>
          </cell>
          <cell r="S322">
            <v>0</v>
          </cell>
          <cell r="V322" t="str">
            <v>Embedded</v>
          </cell>
          <cell r="W322" t="str">
            <v>Supply Services</v>
          </cell>
          <cell r="AA322" t="str">
            <v>[10200]  PECO Energy CompanyEmbeddedSupply Services</v>
          </cell>
          <cell r="AB322" t="str">
            <v>[10200]  PECO Energy CompanyEmbedded (Supply Services)Travel, Entertainment &amp; Reimb</v>
          </cell>
          <cell r="AC322" t="str">
            <v>[10200]  PECO Energy CompanyEmbedded (Supply Services)BM Storeroom (20895)</v>
          </cell>
          <cell r="AF322" t="e">
            <v>#N/A</v>
          </cell>
        </row>
        <row r="323">
          <cell r="E323">
            <v>0</v>
          </cell>
          <cell r="H323">
            <v>0</v>
          </cell>
          <cell r="I323">
            <v>0</v>
          </cell>
          <cell r="J323">
            <v>0</v>
          </cell>
          <cell r="M323">
            <v>0</v>
          </cell>
          <cell r="N323">
            <v>0</v>
          </cell>
          <cell r="R323">
            <v>0</v>
          </cell>
          <cell r="V323" t="str">
            <v>Embedded</v>
          </cell>
          <cell r="W323" t="str">
            <v>Supply Services</v>
          </cell>
          <cell r="AA323" t="str">
            <v>[10200]  PECO Energy CompanyEmbeddedSupply Services</v>
          </cell>
          <cell r="AB323" t="str">
            <v>[10200]  PECO Energy CompanyEmbedded (Supply Services)Other Operating Expenses</v>
          </cell>
          <cell r="AC323" t="str">
            <v>[10200]  PECO Energy CompanyEmbedded (Supply Services)BM Storeroom (20895)</v>
          </cell>
          <cell r="AF323" t="e">
            <v>#N/A</v>
          </cell>
        </row>
        <row r="324">
          <cell r="E324">
            <v>0</v>
          </cell>
          <cell r="H324">
            <v>0</v>
          </cell>
          <cell r="I324">
            <v>0</v>
          </cell>
          <cell r="J324">
            <v>9</v>
          </cell>
          <cell r="M324">
            <v>-9</v>
          </cell>
          <cell r="N324">
            <v>0</v>
          </cell>
          <cell r="O324">
            <v>9</v>
          </cell>
          <cell r="R324">
            <v>-9</v>
          </cell>
          <cell r="S324">
            <v>0</v>
          </cell>
          <cell r="V324" t="str">
            <v>Embedded</v>
          </cell>
          <cell r="W324" t="str">
            <v>Supply Services</v>
          </cell>
          <cell r="AA324" t="str">
            <v>[10200]  PECO Energy CompanyEmbeddedSupply Services</v>
          </cell>
          <cell r="AB324" t="str">
            <v>[10200]  PECO Energy CompanyEmbedded (Supply Services)Other Operating Expenses</v>
          </cell>
          <cell r="AC324" t="str">
            <v>[10200]  PECO Energy CompanyEmbedded (Supply Services)BM Storeroom (20895)</v>
          </cell>
          <cell r="AF324" t="e">
            <v>#N/A</v>
          </cell>
        </row>
        <row r="325">
          <cell r="E325">
            <v>986</v>
          </cell>
          <cell r="H325">
            <v>-986</v>
          </cell>
          <cell r="I325">
            <v>-986</v>
          </cell>
          <cell r="J325">
            <v>3580</v>
          </cell>
          <cell r="M325">
            <v>-3580</v>
          </cell>
          <cell r="N325">
            <v>-986</v>
          </cell>
          <cell r="O325">
            <v>3580</v>
          </cell>
          <cell r="R325">
            <v>-3580</v>
          </cell>
          <cell r="S325">
            <v>-986</v>
          </cell>
          <cell r="V325" t="str">
            <v>Embedded</v>
          </cell>
          <cell r="W325" t="str">
            <v>Supply Services</v>
          </cell>
          <cell r="AA325" t="str">
            <v>[10200]  PECO Energy CompanyEmbeddedSupply Services</v>
          </cell>
          <cell r="AB325" t="str">
            <v>[10200]  PECO Energy CompanyEmbedded (Supply Services)Overtime</v>
          </cell>
          <cell r="AC325" t="str">
            <v>[10200]  PECO Energy CompanyEmbedded (Supply Services)BM Storeroom (20895)</v>
          </cell>
          <cell r="AF325" t="e">
            <v>#N/A</v>
          </cell>
        </row>
        <row r="326">
          <cell r="E326">
            <v>0</v>
          </cell>
          <cell r="H326">
            <v>0</v>
          </cell>
          <cell r="I326">
            <v>0</v>
          </cell>
          <cell r="J326">
            <v>70</v>
          </cell>
          <cell r="M326">
            <v>-70</v>
          </cell>
          <cell r="N326">
            <v>0</v>
          </cell>
          <cell r="O326">
            <v>70</v>
          </cell>
          <cell r="R326">
            <v>-70</v>
          </cell>
          <cell r="S326">
            <v>0</v>
          </cell>
          <cell r="V326" t="str">
            <v>Embedded</v>
          </cell>
          <cell r="W326" t="str">
            <v>Supply Services</v>
          </cell>
          <cell r="AA326" t="str">
            <v>[10200]  PECO Energy CompanyEmbeddedSupply Services</v>
          </cell>
          <cell r="AB326" t="str">
            <v>[10200]  PECO Energy CompanyEmbedded (Supply Services)Pension and Benefits</v>
          </cell>
          <cell r="AC326" t="str">
            <v>[10200]  PECO Energy CompanyEmbedded (Supply Services)BM Storeroom (20895)</v>
          </cell>
          <cell r="AF326" t="e">
            <v>#N/A</v>
          </cell>
        </row>
        <row r="327">
          <cell r="E327">
            <v>0</v>
          </cell>
          <cell r="H327">
            <v>0</v>
          </cell>
          <cell r="I327">
            <v>0</v>
          </cell>
          <cell r="J327">
            <v>-147</v>
          </cell>
          <cell r="M327">
            <v>147</v>
          </cell>
          <cell r="N327">
            <v>0</v>
          </cell>
          <cell r="O327">
            <v>-147</v>
          </cell>
          <cell r="R327">
            <v>147</v>
          </cell>
          <cell r="S327">
            <v>0</v>
          </cell>
          <cell r="V327" t="str">
            <v>Embedded</v>
          </cell>
          <cell r="W327" t="str">
            <v>Supply Services</v>
          </cell>
          <cell r="AA327" t="str">
            <v>[10200]  PECO Energy CompanyEmbeddedSupply Services</v>
          </cell>
          <cell r="AB327" t="str">
            <v>[10200]  PECO Energy CompanyEmbedded (Supply Services)Salaries and Wages</v>
          </cell>
          <cell r="AC327" t="str">
            <v>[10200]  PECO Energy CompanyEmbedded (Supply Services)Electrical Shops (20900)</v>
          </cell>
          <cell r="AF327" t="e">
            <v>#N/A</v>
          </cell>
        </row>
        <row r="328">
          <cell r="E328">
            <v>0</v>
          </cell>
          <cell r="H328">
            <v>0</v>
          </cell>
          <cell r="I328">
            <v>0</v>
          </cell>
          <cell r="J328">
            <v>-275</v>
          </cell>
          <cell r="M328">
            <v>275</v>
          </cell>
          <cell r="N328">
            <v>0</v>
          </cell>
          <cell r="O328">
            <v>-275</v>
          </cell>
          <cell r="R328">
            <v>275</v>
          </cell>
          <cell r="S328">
            <v>0</v>
          </cell>
          <cell r="V328" t="str">
            <v>Embedded</v>
          </cell>
          <cell r="W328" t="str">
            <v>Supply Services</v>
          </cell>
          <cell r="AA328" t="str">
            <v>[10200]  PECO Energy CompanyEmbeddedSupply Services</v>
          </cell>
          <cell r="AB328" t="str">
            <v>[10200]  PECO Energy CompanyEmbedded (Supply Services)Travel, Entertainment &amp; Reimb</v>
          </cell>
          <cell r="AC328" t="str">
            <v>[10200]  PECO Energy CompanyEmbedded (Supply Services)Electrical Shops (20900)</v>
          </cell>
          <cell r="AF328" t="e">
            <v>#N/A</v>
          </cell>
        </row>
        <row r="329">
          <cell r="E329">
            <v>0</v>
          </cell>
          <cell r="H329">
            <v>0</v>
          </cell>
          <cell r="I329">
            <v>0</v>
          </cell>
          <cell r="J329">
            <v>0</v>
          </cell>
          <cell r="M329">
            <v>0</v>
          </cell>
          <cell r="N329">
            <v>0</v>
          </cell>
          <cell r="R329">
            <v>0</v>
          </cell>
          <cell r="V329" t="str">
            <v>Embedded</v>
          </cell>
          <cell r="W329" t="str">
            <v>Supply Services</v>
          </cell>
          <cell r="AA329" t="str">
            <v>[10200]  PECO Energy CompanyEmbeddedSupply Services</v>
          </cell>
          <cell r="AB329" t="str">
            <v>[10200]  PECO Energy CompanyEmbedded (Supply Services)Business Services</v>
          </cell>
          <cell r="AC329" t="str">
            <v>[10200]  PECO Energy CompanyEmbedded (Supply Services)Electrical Shops (20900)</v>
          </cell>
          <cell r="AF329" t="e">
            <v>#N/A</v>
          </cell>
        </row>
        <row r="330">
          <cell r="E330">
            <v>0</v>
          </cell>
          <cell r="H330">
            <v>0</v>
          </cell>
          <cell r="I330">
            <v>0</v>
          </cell>
          <cell r="J330">
            <v>0</v>
          </cell>
          <cell r="M330">
            <v>0</v>
          </cell>
          <cell r="N330">
            <v>0</v>
          </cell>
          <cell r="R330">
            <v>0</v>
          </cell>
          <cell r="V330" t="str">
            <v>Embedded</v>
          </cell>
          <cell r="W330" t="str">
            <v>Supply Services</v>
          </cell>
          <cell r="AA330" t="str">
            <v>[10200]  PECO Energy CompanyEmbeddedSupply Services</v>
          </cell>
          <cell r="AB330" t="str">
            <v>[10200]  PECO Energy CompanyEmbedded (Supply Services)Materials and Supplies</v>
          </cell>
          <cell r="AC330" t="str">
            <v>[10200]  PECO Energy CompanyEmbedded (Supply Services)Electrical Shops (20900)</v>
          </cell>
          <cell r="AF330" t="e">
            <v>#N/A</v>
          </cell>
        </row>
        <row r="331">
          <cell r="E331">
            <v>0</v>
          </cell>
          <cell r="H331">
            <v>0</v>
          </cell>
          <cell r="I331">
            <v>0</v>
          </cell>
          <cell r="J331">
            <v>47</v>
          </cell>
          <cell r="M331">
            <v>-47</v>
          </cell>
          <cell r="N331">
            <v>0</v>
          </cell>
          <cell r="O331">
            <v>47</v>
          </cell>
          <cell r="R331">
            <v>-47</v>
          </cell>
          <cell r="S331">
            <v>0</v>
          </cell>
          <cell r="V331" t="str">
            <v>Embedded</v>
          </cell>
          <cell r="W331" t="str">
            <v>Supply Services</v>
          </cell>
          <cell r="AA331" t="str">
            <v>[10200]  PECO Energy CompanyEmbeddedSupply Services</v>
          </cell>
          <cell r="AB331" t="str">
            <v>[10200]  PECO Energy CompanyEmbedded (Supply Services)Other Operating Expenses</v>
          </cell>
          <cell r="AC331" t="str">
            <v>[10200]  PECO Energy CompanyEmbedded (Supply Services)Electrical Shops (20900)</v>
          </cell>
          <cell r="AF331" t="e">
            <v>#N/A</v>
          </cell>
        </row>
        <row r="332">
          <cell r="E332">
            <v>120</v>
          </cell>
          <cell r="H332">
            <v>-120</v>
          </cell>
          <cell r="I332">
            <v>-120</v>
          </cell>
          <cell r="J332">
            <v>-2248</v>
          </cell>
          <cell r="M332">
            <v>2248</v>
          </cell>
          <cell r="N332">
            <v>-120</v>
          </cell>
          <cell r="O332">
            <v>-2248</v>
          </cell>
          <cell r="R332">
            <v>2248</v>
          </cell>
          <cell r="S332">
            <v>-120</v>
          </cell>
          <cell r="V332" t="str">
            <v>Embedded</v>
          </cell>
          <cell r="W332" t="str">
            <v>Supply Services</v>
          </cell>
          <cell r="AA332" t="str">
            <v>[10200]  PECO Energy CompanyEmbeddedSupply Services</v>
          </cell>
          <cell r="AB332" t="str">
            <v>[10200]  PECO Energy CompanyEmbedded (Supply Services)Overtime</v>
          </cell>
          <cell r="AC332" t="str">
            <v>[10200]  PECO Energy CompanyEmbedded (Supply Services)Electrical Shops (20900)</v>
          </cell>
          <cell r="AF332" t="e">
            <v>#N/A</v>
          </cell>
        </row>
        <row r="333">
          <cell r="E333">
            <v>0</v>
          </cell>
          <cell r="H333">
            <v>0</v>
          </cell>
          <cell r="I333">
            <v>0</v>
          </cell>
          <cell r="J333">
            <v>-92</v>
          </cell>
          <cell r="M333">
            <v>92</v>
          </cell>
          <cell r="N333">
            <v>0</v>
          </cell>
          <cell r="O333">
            <v>-92</v>
          </cell>
          <cell r="R333">
            <v>92</v>
          </cell>
          <cell r="S333">
            <v>0</v>
          </cell>
          <cell r="V333" t="str">
            <v>Embedded</v>
          </cell>
          <cell r="W333" t="str">
            <v>Supply Services</v>
          </cell>
          <cell r="AA333" t="str">
            <v>[10200]  PECO Energy CompanyEmbeddedSupply Services</v>
          </cell>
          <cell r="AB333" t="str">
            <v>[10200]  PECO Energy CompanyEmbedded (Supply Services)Pension and Benefits</v>
          </cell>
          <cell r="AC333" t="str">
            <v>[10200]  PECO Energy CompanyEmbedded (Supply Services)Electrical Shops (20900)</v>
          </cell>
          <cell r="AF333" t="e">
            <v>#N/A</v>
          </cell>
        </row>
        <row r="334">
          <cell r="E334">
            <v>0</v>
          </cell>
          <cell r="H334">
            <v>0</v>
          </cell>
          <cell r="I334">
            <v>0</v>
          </cell>
          <cell r="J334">
            <v>0</v>
          </cell>
          <cell r="M334">
            <v>0</v>
          </cell>
          <cell r="N334">
            <v>0</v>
          </cell>
          <cell r="O334">
            <v>0</v>
          </cell>
          <cell r="R334">
            <v>0</v>
          </cell>
          <cell r="S334">
            <v>0</v>
          </cell>
          <cell r="V334" t="str">
            <v>Embedded</v>
          </cell>
          <cell r="W334" t="str">
            <v>Supply Services</v>
          </cell>
          <cell r="AA334" t="str">
            <v>[10200]  PECO Energy CompanyEmbeddedSupply Services</v>
          </cell>
          <cell r="AB334" t="str">
            <v>[10200]  PECO Energy CompanyEmbedded (Supply Services)Materials and Supplies</v>
          </cell>
          <cell r="AC334" t="str">
            <v>[10200]  PECO Energy CompanyEmbedded (Supply Services)Tool Repair Shop (20907)</v>
          </cell>
          <cell r="AF334" t="e">
            <v>#N/A</v>
          </cell>
        </row>
        <row r="335">
          <cell r="E335">
            <v>364</v>
          </cell>
          <cell r="H335">
            <v>-364</v>
          </cell>
          <cell r="I335">
            <v>-364</v>
          </cell>
          <cell r="J335">
            <v>364</v>
          </cell>
          <cell r="M335">
            <v>-364</v>
          </cell>
          <cell r="N335">
            <v>-364</v>
          </cell>
          <cell r="O335">
            <v>364</v>
          </cell>
          <cell r="R335">
            <v>-364</v>
          </cell>
          <cell r="S335">
            <v>-364</v>
          </cell>
          <cell r="V335" t="str">
            <v>Embedded</v>
          </cell>
          <cell r="W335" t="str">
            <v>Supply Services</v>
          </cell>
          <cell r="AA335" t="str">
            <v>[10200]  PECO Energy CompanyEmbeddedSupply Services</v>
          </cell>
          <cell r="AB335" t="str">
            <v>[10200]  PECO Energy CompanyEmbedded (Supply Services)Overtime</v>
          </cell>
          <cell r="AC335" t="str">
            <v>[10200]  PECO Energy CompanyEmbedded (Supply Services)Tool Repair Shop (20907)</v>
          </cell>
          <cell r="AF335" t="e">
            <v>#N/A</v>
          </cell>
        </row>
        <row r="336">
          <cell r="E336">
            <v>986</v>
          </cell>
          <cell r="H336">
            <v>-986</v>
          </cell>
          <cell r="I336">
            <v>-986</v>
          </cell>
          <cell r="J336">
            <v>3425</v>
          </cell>
          <cell r="M336">
            <v>-3425</v>
          </cell>
          <cell r="N336">
            <v>-986</v>
          </cell>
          <cell r="O336">
            <v>3425</v>
          </cell>
          <cell r="R336">
            <v>-3425</v>
          </cell>
          <cell r="S336">
            <v>-986</v>
          </cell>
          <cell r="V336" t="str">
            <v>Embedded</v>
          </cell>
          <cell r="W336" t="str">
            <v>Supply Services</v>
          </cell>
          <cell r="AA336" t="str">
            <v>[10200]  PECO Energy CompanyEmbeddedSupply Services</v>
          </cell>
          <cell r="AB336" t="str">
            <v>[10200]  PECO Energy CompanyEmbedded (Supply Services)Salaries and Wages</v>
          </cell>
          <cell r="AC336" t="str">
            <v>[10200]  PECO Energy CompanyEmbedded (Supply Services)T&amp;S Parts Team (20910)</v>
          </cell>
          <cell r="AF336" t="e">
            <v>#N/A</v>
          </cell>
        </row>
        <row r="337">
          <cell r="E337">
            <v>912</v>
          </cell>
          <cell r="H337">
            <v>-912</v>
          </cell>
          <cell r="I337">
            <v>-912</v>
          </cell>
          <cell r="J337">
            <v>912</v>
          </cell>
          <cell r="M337">
            <v>-912</v>
          </cell>
          <cell r="N337">
            <v>-912</v>
          </cell>
          <cell r="O337">
            <v>912</v>
          </cell>
          <cell r="R337">
            <v>-912</v>
          </cell>
          <cell r="S337">
            <v>-912</v>
          </cell>
          <cell r="V337" t="str">
            <v>Embedded</v>
          </cell>
          <cell r="W337" t="str">
            <v>Supply Services</v>
          </cell>
          <cell r="AA337" t="str">
            <v>[10200]  PECO Energy CompanyEmbeddedSupply Services</v>
          </cell>
          <cell r="AB337" t="str">
            <v>[10200]  PECO Energy CompanyEmbedded (Supply Services)Travel, Entertainment &amp; Reimb</v>
          </cell>
          <cell r="AC337" t="str">
            <v>[10200]  PECO Energy CompanyEmbedded (Supply Services)T&amp;S Parts Team (20910)</v>
          </cell>
          <cell r="AF337" t="e">
            <v>#N/A</v>
          </cell>
        </row>
        <row r="338">
          <cell r="E338">
            <v>38</v>
          </cell>
          <cell r="H338">
            <v>-38</v>
          </cell>
          <cell r="I338">
            <v>-38</v>
          </cell>
          <cell r="J338">
            <v>-444</v>
          </cell>
          <cell r="M338">
            <v>444</v>
          </cell>
          <cell r="N338">
            <v>-38</v>
          </cell>
          <cell r="O338">
            <v>-444</v>
          </cell>
          <cell r="R338">
            <v>444</v>
          </cell>
          <cell r="S338">
            <v>-38</v>
          </cell>
          <cell r="V338" t="str">
            <v>Embedded</v>
          </cell>
          <cell r="W338" t="str">
            <v>Supply Services</v>
          </cell>
          <cell r="AA338" t="str">
            <v>[10200]  PECO Energy CompanyEmbeddedSupply Services</v>
          </cell>
          <cell r="AB338" t="str">
            <v>[10200]  PECO Energy CompanyEmbedded (Supply Services)Materials and Supplies</v>
          </cell>
          <cell r="AC338" t="str">
            <v>[10200]  PECO Energy CompanyEmbedded (Supply Services)T&amp;S Parts Team (20910)</v>
          </cell>
          <cell r="AF338" t="e">
            <v>#N/A</v>
          </cell>
        </row>
        <row r="339">
          <cell r="E339">
            <v>0</v>
          </cell>
          <cell r="H339">
            <v>0</v>
          </cell>
          <cell r="I339">
            <v>0</v>
          </cell>
          <cell r="J339">
            <v>13</v>
          </cell>
          <cell r="M339">
            <v>-13</v>
          </cell>
          <cell r="N339">
            <v>0</v>
          </cell>
          <cell r="O339">
            <v>13</v>
          </cell>
          <cell r="R339">
            <v>-13</v>
          </cell>
          <cell r="S339">
            <v>0</v>
          </cell>
          <cell r="V339" t="str">
            <v>Embedded</v>
          </cell>
          <cell r="W339" t="str">
            <v>Supply Services</v>
          </cell>
          <cell r="AA339" t="str">
            <v>[10200]  PECO Energy CompanyEmbeddedSupply Services</v>
          </cell>
          <cell r="AB339" t="str">
            <v>[10200]  PECO Energy CompanyEmbedded (Supply Services)Other Operating Expenses</v>
          </cell>
          <cell r="AC339" t="str">
            <v>[10200]  PECO Energy CompanyEmbedded (Supply Services)T&amp;S Parts Team (20910)</v>
          </cell>
          <cell r="AF339" t="e">
            <v>#N/A</v>
          </cell>
        </row>
        <row r="340">
          <cell r="E340">
            <v>0</v>
          </cell>
          <cell r="H340">
            <v>0</v>
          </cell>
          <cell r="I340">
            <v>0</v>
          </cell>
          <cell r="J340">
            <v>29</v>
          </cell>
          <cell r="M340">
            <v>-29</v>
          </cell>
          <cell r="N340">
            <v>0</v>
          </cell>
          <cell r="O340">
            <v>29</v>
          </cell>
          <cell r="R340">
            <v>-29</v>
          </cell>
          <cell r="S340">
            <v>0</v>
          </cell>
          <cell r="V340" t="str">
            <v>Embedded</v>
          </cell>
          <cell r="W340" t="str">
            <v>Supply Services</v>
          </cell>
          <cell r="AA340" t="str">
            <v>[10200]  PECO Energy CompanyEmbeddedSupply Services</v>
          </cell>
          <cell r="AB340" t="str">
            <v>[10200]  PECO Energy CompanyEmbedded (Supply Services)Other Operating Expenses</v>
          </cell>
          <cell r="AC340" t="str">
            <v>[10200]  PECO Energy CompanyEmbedded (Supply Services)T&amp;S Parts Team (20910)</v>
          </cell>
          <cell r="AF340" t="e">
            <v>#N/A</v>
          </cell>
        </row>
        <row r="341">
          <cell r="E341">
            <v>1204</v>
          </cell>
          <cell r="H341">
            <v>-1204</v>
          </cell>
          <cell r="I341">
            <v>-1204</v>
          </cell>
          <cell r="J341">
            <v>5633</v>
          </cell>
          <cell r="M341">
            <v>-5633</v>
          </cell>
          <cell r="N341">
            <v>-1204</v>
          </cell>
          <cell r="O341">
            <v>5633</v>
          </cell>
          <cell r="R341">
            <v>-5633</v>
          </cell>
          <cell r="S341">
            <v>-1204</v>
          </cell>
          <cell r="V341" t="str">
            <v>Embedded</v>
          </cell>
          <cell r="W341" t="str">
            <v>Supply Services</v>
          </cell>
          <cell r="AA341" t="str">
            <v>[10200]  PECO Energy CompanyEmbeddedSupply Services</v>
          </cell>
          <cell r="AB341" t="str">
            <v>[10200]  PECO Energy CompanyEmbedded (Supply Services)Other Operating Expenses</v>
          </cell>
          <cell r="AC341" t="str">
            <v>[10200]  PECO Energy CompanyEmbedded (Supply Services)T&amp;S Parts Team (20910)</v>
          </cell>
          <cell r="AF341" t="e">
            <v>#N/A</v>
          </cell>
        </row>
        <row r="342">
          <cell r="E342">
            <v>617</v>
          </cell>
          <cell r="H342">
            <v>-617</v>
          </cell>
          <cell r="I342">
            <v>-617</v>
          </cell>
          <cell r="J342">
            <v>2145</v>
          </cell>
          <cell r="M342">
            <v>-2145</v>
          </cell>
          <cell r="N342">
            <v>-617</v>
          </cell>
          <cell r="O342">
            <v>2145</v>
          </cell>
          <cell r="R342">
            <v>-2145</v>
          </cell>
          <cell r="S342">
            <v>-617</v>
          </cell>
          <cell r="V342" t="str">
            <v>Embedded</v>
          </cell>
          <cell r="W342" t="str">
            <v>Supply Services</v>
          </cell>
          <cell r="AA342" t="str">
            <v>[10200]  PECO Energy CompanyEmbeddedSupply Services</v>
          </cell>
          <cell r="AB342" t="str">
            <v>[10200]  PECO Energy CompanyEmbedded (Supply Services)Pension and Benefits</v>
          </cell>
          <cell r="AC342" t="str">
            <v>[10200]  PECO Energy CompanyEmbedded (Supply Services)T&amp;S Parts Team (20910)</v>
          </cell>
          <cell r="AF342" t="e">
            <v>#N/A</v>
          </cell>
        </row>
        <row r="343">
          <cell r="E343">
            <v>515</v>
          </cell>
          <cell r="H343">
            <v>-515</v>
          </cell>
          <cell r="I343">
            <v>-515</v>
          </cell>
          <cell r="J343">
            <v>739</v>
          </cell>
          <cell r="M343">
            <v>-739</v>
          </cell>
          <cell r="N343">
            <v>-515</v>
          </cell>
          <cell r="O343">
            <v>739</v>
          </cell>
          <cell r="R343">
            <v>-739</v>
          </cell>
          <cell r="S343">
            <v>-515</v>
          </cell>
          <cell r="V343" t="str">
            <v>Embedded</v>
          </cell>
          <cell r="W343" t="str">
            <v>Supply Services</v>
          </cell>
          <cell r="AA343" t="str">
            <v>[10200]  PECO Energy CompanyEmbeddedSupply Services</v>
          </cell>
          <cell r="AB343" t="str">
            <v>[10200]  PECO Energy CompanyEmbedded (Supply Services)Salaries and Wages</v>
          </cell>
          <cell r="AC343" t="str">
            <v>[10200]  PECO Energy CompanyEmbedded (Supply Services)Material Availability - PECO (20930)</v>
          </cell>
          <cell r="AF343" t="e">
            <v>#N/A</v>
          </cell>
        </row>
        <row r="344">
          <cell r="E344">
            <v>0</v>
          </cell>
          <cell r="H344">
            <v>0</v>
          </cell>
          <cell r="I344">
            <v>0</v>
          </cell>
          <cell r="J344">
            <v>0</v>
          </cell>
          <cell r="M344">
            <v>0</v>
          </cell>
          <cell r="N344">
            <v>0</v>
          </cell>
          <cell r="O344">
            <v>0</v>
          </cell>
          <cell r="R344">
            <v>0</v>
          </cell>
          <cell r="S344">
            <v>0</v>
          </cell>
          <cell r="V344" t="str">
            <v>Embedded</v>
          </cell>
          <cell r="W344" t="str">
            <v>Supply Services</v>
          </cell>
          <cell r="AA344" t="str">
            <v>[10200]  PECO Energy CompanyEmbeddedSupply Services</v>
          </cell>
          <cell r="AB344" t="str">
            <v>[10200]  PECO Energy CompanyEmbedded (Supply Services)Materials and Supplies</v>
          </cell>
          <cell r="AC344" t="str">
            <v>[10200]  PECO Energy CompanyEmbedded (Supply Services)Material Availability - PECO (20930)</v>
          </cell>
          <cell r="AF344" t="e">
            <v>#N/A</v>
          </cell>
        </row>
        <row r="345">
          <cell r="E345">
            <v>0</v>
          </cell>
          <cell r="H345">
            <v>0</v>
          </cell>
          <cell r="I345">
            <v>0</v>
          </cell>
          <cell r="J345">
            <v>0</v>
          </cell>
          <cell r="M345">
            <v>0</v>
          </cell>
          <cell r="N345">
            <v>0</v>
          </cell>
          <cell r="O345">
            <v>0</v>
          </cell>
          <cell r="R345">
            <v>0</v>
          </cell>
          <cell r="S345">
            <v>0</v>
          </cell>
          <cell r="V345" t="str">
            <v>Embedded</v>
          </cell>
          <cell r="W345" t="str">
            <v>Supply Services</v>
          </cell>
          <cell r="AA345" t="str">
            <v>[10200]  PECO Energy CompanyEmbeddedSupply Services</v>
          </cell>
          <cell r="AB345" t="str">
            <v>[10200]  PECO Energy CompanyEmbedded (Supply Services)Travel, Entertainment &amp; Reimb</v>
          </cell>
          <cell r="AC345" t="str">
            <v>[10200]  PECO Energy CompanyEmbedded (Supply Services)Material Availability - PECO (20930)</v>
          </cell>
          <cell r="AF345" t="e">
            <v>#N/A</v>
          </cell>
        </row>
        <row r="346">
          <cell r="E346">
            <v>0</v>
          </cell>
          <cell r="H346">
            <v>0</v>
          </cell>
          <cell r="I346">
            <v>0</v>
          </cell>
          <cell r="J346">
            <v>8</v>
          </cell>
          <cell r="M346">
            <v>-8</v>
          </cell>
          <cell r="N346">
            <v>0</v>
          </cell>
          <cell r="O346">
            <v>8</v>
          </cell>
          <cell r="R346">
            <v>-8</v>
          </cell>
          <cell r="S346">
            <v>0</v>
          </cell>
          <cell r="V346" t="str">
            <v>Embedded</v>
          </cell>
          <cell r="W346" t="str">
            <v>Supply Services</v>
          </cell>
          <cell r="AA346" t="str">
            <v>[10200]  PECO Energy CompanyEmbeddedSupply Services</v>
          </cell>
          <cell r="AB346" t="str">
            <v>[10200]  PECO Energy CompanyEmbedded (Supply Services)Other Operating Expenses</v>
          </cell>
          <cell r="AC346" t="str">
            <v>[10200]  PECO Energy CompanyEmbedded (Supply Services)Material Availability - PECO (20930)</v>
          </cell>
          <cell r="AF346" t="e">
            <v>#N/A</v>
          </cell>
        </row>
        <row r="347">
          <cell r="E347">
            <v>322</v>
          </cell>
          <cell r="H347">
            <v>-322</v>
          </cell>
          <cell r="I347">
            <v>-322</v>
          </cell>
          <cell r="J347">
            <v>463</v>
          </cell>
          <cell r="M347">
            <v>-463</v>
          </cell>
          <cell r="N347">
            <v>-322</v>
          </cell>
          <cell r="O347">
            <v>463</v>
          </cell>
          <cell r="R347">
            <v>-463</v>
          </cell>
          <cell r="S347">
            <v>-322</v>
          </cell>
          <cell r="V347" t="str">
            <v>Embedded</v>
          </cell>
          <cell r="W347" t="str">
            <v>Supply Services</v>
          </cell>
          <cell r="AA347" t="str">
            <v>[10200]  PECO Energy CompanyEmbeddedSupply Services</v>
          </cell>
          <cell r="AB347" t="str">
            <v>[10200]  PECO Energy CompanyEmbedded (Supply Services)Pension and Benefits</v>
          </cell>
          <cell r="AC347" t="str">
            <v>[10200]  PECO Energy CompanyEmbedded (Supply Services)Material Availability - PECO (20930)</v>
          </cell>
          <cell r="AF347" t="e">
            <v>#N/A</v>
          </cell>
        </row>
        <row r="348">
          <cell r="E348">
            <v>810</v>
          </cell>
          <cell r="H348">
            <v>-810</v>
          </cell>
          <cell r="I348">
            <v>-810</v>
          </cell>
          <cell r="J348">
            <v>3314</v>
          </cell>
          <cell r="M348">
            <v>-3314</v>
          </cell>
          <cell r="N348">
            <v>-810</v>
          </cell>
          <cell r="O348">
            <v>3314</v>
          </cell>
          <cell r="R348">
            <v>-3314</v>
          </cell>
          <cell r="S348">
            <v>-810</v>
          </cell>
          <cell r="V348" t="str">
            <v>Embedded</v>
          </cell>
          <cell r="W348" t="str">
            <v>Communications</v>
          </cell>
          <cell r="AA348" t="str">
            <v>[10200]  PECO Energy CompanyEmbeddedCommunications</v>
          </cell>
          <cell r="AB348" t="str">
            <v>[10200]  PECO Energy CompanyEmbedded (Communications)Business Services</v>
          </cell>
          <cell r="AC348" t="str">
            <v>[10200]  PECO Energy CompanyEmbedded (Communications)Communications &amp; External Rela (21060)</v>
          </cell>
          <cell r="AF348" t="e">
            <v>#N/A</v>
          </cell>
        </row>
        <row r="349">
          <cell r="E349">
            <v>171</v>
          </cell>
          <cell r="H349">
            <v>-171</v>
          </cell>
          <cell r="I349">
            <v>-171</v>
          </cell>
          <cell r="J349">
            <v>549</v>
          </cell>
          <cell r="M349">
            <v>-549</v>
          </cell>
          <cell r="N349">
            <v>-171</v>
          </cell>
          <cell r="O349">
            <v>549</v>
          </cell>
          <cell r="R349">
            <v>-549</v>
          </cell>
          <cell r="S349">
            <v>-171</v>
          </cell>
          <cell r="V349" t="str">
            <v>Embedded</v>
          </cell>
          <cell r="W349" t="str">
            <v>Communications</v>
          </cell>
          <cell r="AA349" t="str">
            <v>[10200]  PECO Energy CompanyEmbeddedCommunications</v>
          </cell>
          <cell r="AB349" t="str">
            <v>[10200]  PECO Energy CompanyEmbedded (Communications)Other Operating Expenses</v>
          </cell>
          <cell r="AC349" t="str">
            <v>[10200]  PECO Energy CompanyEmbedded (Communications)Communications &amp; External Rela (21060)</v>
          </cell>
          <cell r="AF349" t="e">
            <v>#N/A</v>
          </cell>
        </row>
        <row r="350">
          <cell r="E350">
            <v>37332572</v>
          </cell>
          <cell r="H350">
            <v>-13597715</v>
          </cell>
          <cell r="I350">
            <v>-12763699</v>
          </cell>
          <cell r="J350">
            <v>106682059</v>
          </cell>
          <cell r="M350">
            <v>2310331</v>
          </cell>
          <cell r="N350">
            <v>-12763699</v>
          </cell>
          <cell r="O350">
            <v>309929946</v>
          </cell>
          <cell r="R350">
            <v>3649415</v>
          </cell>
          <cell r="S350">
            <v>-9587746</v>
          </cell>
          <cell r="V350" t="e">
            <v>#N/A</v>
          </cell>
          <cell r="W350" t="e">
            <v>#N/A</v>
          </cell>
          <cell r="AA350" t="e">
            <v>#N/A</v>
          </cell>
          <cell r="AB350" t="e">
            <v>#N/A</v>
          </cell>
          <cell r="AC350" t="e">
            <v>#N/A</v>
          </cell>
          <cell r="AF350" t="e">
            <v>#N/A</v>
          </cell>
        </row>
        <row r="351">
          <cell r="V351" t="e">
            <v>#N/A</v>
          </cell>
          <cell r="W351" t="e">
            <v>#N/A</v>
          </cell>
          <cell r="AA351" t="e">
            <v>#N/A</v>
          </cell>
          <cell r="AB351" t="e">
            <v>#N/A</v>
          </cell>
          <cell r="AC351" t="e">
            <v>#N/A</v>
          </cell>
          <cell r="AF351" t="e">
            <v>#N/A</v>
          </cell>
        </row>
        <row r="352">
          <cell r="V352" t="e">
            <v>#N/A</v>
          </cell>
          <cell r="W352" t="e">
            <v>#N/A</v>
          </cell>
          <cell r="AA352" t="e">
            <v>#N/A</v>
          </cell>
          <cell r="AB352" t="e">
            <v>#N/A</v>
          </cell>
          <cell r="AC352" t="e">
            <v>#N/A</v>
          </cell>
          <cell r="AF352" t="e">
            <v>#N/A</v>
          </cell>
        </row>
        <row r="353">
          <cell r="V353" t="e">
            <v>#N/A</v>
          </cell>
          <cell r="W353" t="e">
            <v>#N/A</v>
          </cell>
          <cell r="AA353" t="e">
            <v>#N/A</v>
          </cell>
          <cell r="AB353" t="e">
            <v>#N/A</v>
          </cell>
          <cell r="AC353" t="e">
            <v>#N/A</v>
          </cell>
          <cell r="AF353" t="e">
            <v>#N/A</v>
          </cell>
        </row>
        <row r="354">
          <cell r="V354" t="e">
            <v>#N/A</v>
          </cell>
          <cell r="W354" t="e">
            <v>#N/A</v>
          </cell>
          <cell r="AA354" t="e">
            <v>#N/A</v>
          </cell>
          <cell r="AB354" t="e">
            <v>#N/A</v>
          </cell>
          <cell r="AC354" t="e">
            <v>#N/A</v>
          </cell>
          <cell r="AF354" t="e">
            <v>#N/A</v>
          </cell>
        </row>
        <row r="355">
          <cell r="V355" t="e">
            <v>#N/A</v>
          </cell>
          <cell r="W355" t="e">
            <v>#N/A</v>
          </cell>
          <cell r="AA355" t="e">
            <v>#N/A</v>
          </cell>
          <cell r="AB355" t="e">
            <v>#N/A</v>
          </cell>
          <cell r="AC355" t="e">
            <v>#N/A</v>
          </cell>
          <cell r="AF355" t="e">
            <v>#N/A</v>
          </cell>
        </row>
        <row r="356">
          <cell r="V356" t="e">
            <v>#N/A</v>
          </cell>
          <cell r="W356" t="e">
            <v>#N/A</v>
          </cell>
          <cell r="AA356" t="e">
            <v>#N/A</v>
          </cell>
          <cell r="AB356" t="e">
            <v>#N/A</v>
          </cell>
          <cell r="AC356" t="e">
            <v>#N/A</v>
          </cell>
          <cell r="AF356" t="e">
            <v>#N/A</v>
          </cell>
        </row>
        <row r="357">
          <cell r="V357" t="e">
            <v>#N/A</v>
          </cell>
          <cell r="W357" t="e">
            <v>#N/A</v>
          </cell>
          <cell r="AA357" t="e">
            <v>#N/A</v>
          </cell>
          <cell r="AB357" t="e">
            <v>#N/A</v>
          </cell>
          <cell r="AC357" t="e">
            <v>#N/A</v>
          </cell>
          <cell r="AF357" t="e">
            <v>#N/A</v>
          </cell>
        </row>
        <row r="358">
          <cell r="V358" t="e">
            <v>#N/A</v>
          </cell>
          <cell r="W358" t="e">
            <v>#N/A</v>
          </cell>
          <cell r="AA358" t="e">
            <v>#N/A</v>
          </cell>
          <cell r="AB358" t="e">
            <v>#N/A</v>
          </cell>
          <cell r="AC358" t="e">
            <v>#N/A</v>
          </cell>
          <cell r="AF358" t="e">
            <v>#N/A</v>
          </cell>
        </row>
        <row r="359">
          <cell r="E359">
            <v>-8700000</v>
          </cell>
          <cell r="H359">
            <v>8700000</v>
          </cell>
          <cell r="I359">
            <v>8700000</v>
          </cell>
          <cell r="J359">
            <v>0</v>
          </cell>
          <cell r="M359">
            <v>0</v>
          </cell>
          <cell r="N359">
            <v>8700000</v>
          </cell>
          <cell r="O359">
            <v>0</v>
          </cell>
          <cell r="R359">
            <v>0</v>
          </cell>
          <cell r="S359">
            <v>8700000</v>
          </cell>
          <cell r="V359" t="str">
            <v>Embedded</v>
          </cell>
          <cell r="W359" t="str">
            <v>Finance</v>
          </cell>
          <cell r="AA359" t="str">
            <v>[10200]  PECO Energy CompanyEmbeddedFinance</v>
          </cell>
          <cell r="AB359" t="str">
            <v>[10200]  PECO Energy CompanyEmbedded (Finance)Contracting</v>
          </cell>
          <cell r="AC359" t="str">
            <v>[10200]  PECO Energy CompanyEmbedded (Finance)Tax-PECO (00817)</v>
          </cell>
          <cell r="AF359" t="str">
            <v>EEDTaxContracting</v>
          </cell>
        </row>
        <row r="360">
          <cell r="V360" t="e">
            <v>#N/A</v>
          </cell>
          <cell r="W360" t="e">
            <v>#N/A</v>
          </cell>
          <cell r="AA360" t="e">
            <v>#N/A</v>
          </cell>
          <cell r="AB360" t="e">
            <v>#N/A</v>
          </cell>
          <cell r="AC360" t="e">
            <v>#N/A</v>
          </cell>
          <cell r="AF360" t="e">
            <v>#N/A</v>
          </cell>
        </row>
        <row r="361">
          <cell r="E361">
            <v>0</v>
          </cell>
          <cell r="H361">
            <v>0</v>
          </cell>
          <cell r="I361">
            <v>0</v>
          </cell>
          <cell r="J361">
            <v>0</v>
          </cell>
          <cell r="M361">
            <v>0</v>
          </cell>
          <cell r="N361">
            <v>0</v>
          </cell>
          <cell r="O361">
            <v>0</v>
          </cell>
          <cell r="R361">
            <v>0</v>
          </cell>
          <cell r="S361">
            <v>3083600</v>
          </cell>
          <cell r="V361" t="str">
            <v>EBSC Transactional2</v>
          </cell>
          <cell r="W361" t="str">
            <v>Tools For People</v>
          </cell>
          <cell r="AA361" t="str">
            <v>[10200]  PECO Energy CompanyEBSC TransactionalTools For People</v>
          </cell>
          <cell r="AB361" t="str">
            <v>[10200]  PECO Energy CompanyEBSC Transactional (Tools For People)Business Services</v>
          </cell>
          <cell r="AC361" t="str">
            <v>[10200]  PECO Energy CompanyEBSC Transactional (Tools For People)Cust&amp;Mrkt Svcs&amp;Fleet Mgmt-PECO (Peco Customer Service Systems)</v>
          </cell>
          <cell r="AF361" t="e">
            <v>#N/A</v>
          </cell>
        </row>
        <row r="362">
          <cell r="V362" t="e">
            <v>#N/A</v>
          </cell>
          <cell r="W362" t="e">
            <v>#N/A</v>
          </cell>
          <cell r="AA362" t="e">
            <v>#N/A</v>
          </cell>
          <cell r="AB362" t="e">
            <v>#N/A</v>
          </cell>
          <cell r="AC362" t="e">
            <v>#N/A</v>
          </cell>
          <cell r="AF362" t="e">
            <v>#N/A</v>
          </cell>
        </row>
        <row r="363">
          <cell r="E363" t="str">
            <v>Actual Activity Amount</v>
          </cell>
          <cell r="H363" t="str">
            <v>Variance to Mon Budget</v>
          </cell>
          <cell r="I363" t="str">
            <v>Variance to Mo QtrLE</v>
          </cell>
          <cell r="J363" t="str">
            <v>Actual YTD Activity Amount</v>
          </cell>
          <cell r="M363" t="str">
            <v>Variance to YTD Budget</v>
          </cell>
          <cell r="N363" t="str">
            <v>Variance to YTD Qtr LE</v>
          </cell>
          <cell r="O363" t="str">
            <v>YEND Planning Amount(EED O&amp;M FY LE)</v>
          </cell>
          <cell r="R363" t="str">
            <v>Variance YE Budget</v>
          </cell>
          <cell r="S363" t="str">
            <v>Variance YE Qtr LE</v>
          </cell>
          <cell r="V363" t="e">
            <v>#N/A</v>
          </cell>
          <cell r="W363" t="e">
            <v>#N/A</v>
          </cell>
          <cell r="AA363" t="e">
            <v>#N/A</v>
          </cell>
          <cell r="AB363" t="e">
            <v>#N/A</v>
          </cell>
          <cell r="AC363" t="e">
            <v>#N/A</v>
          </cell>
          <cell r="AF363" t="e">
            <v>#N/A</v>
          </cell>
        </row>
        <row r="364">
          <cell r="E364">
            <v>-632000</v>
          </cell>
          <cell r="H364">
            <v>632000</v>
          </cell>
          <cell r="I364">
            <v>632000</v>
          </cell>
          <cell r="J364">
            <v>-2064764</v>
          </cell>
          <cell r="M364">
            <v>2064764</v>
          </cell>
          <cell r="N364">
            <v>632000</v>
          </cell>
          <cell r="O364">
            <v>-2064764</v>
          </cell>
          <cell r="R364">
            <v>2064764</v>
          </cell>
          <cell r="S364">
            <v>632000</v>
          </cell>
          <cell r="V364" t="str">
            <v>EBSC Transactional2</v>
          </cell>
          <cell r="W364" t="str">
            <v>Tools For People</v>
          </cell>
          <cell r="AA364" t="str">
            <v>[10601]  Commonwealth Edison CompanyEBSC TransactionalTools For People</v>
          </cell>
          <cell r="AB364" t="str">
            <v>[10601]  Commonwealth Edison CompanyEBSC Transactional (Tools For People)Business Services</v>
          </cell>
          <cell r="AC364" t="str">
            <v>[10601]  Commonwealth Edison CompanyEBSC Transactional (Tools For People)Capitalized Overheads - ComEd (00412 - Capitalzed Overheads-CED)</v>
          </cell>
          <cell r="AF364" t="e">
            <v>#N/A</v>
          </cell>
        </row>
        <row r="365">
          <cell r="E365">
            <v>0</v>
          </cell>
          <cell r="H365">
            <v>0</v>
          </cell>
          <cell r="I365">
            <v>0</v>
          </cell>
          <cell r="J365">
            <v>0</v>
          </cell>
          <cell r="M365">
            <v>0</v>
          </cell>
          <cell r="N365">
            <v>0</v>
          </cell>
          <cell r="O365">
            <v>0</v>
          </cell>
          <cell r="R365">
            <v>0</v>
          </cell>
          <cell r="S365">
            <v>0</v>
          </cell>
          <cell r="V365" t="str">
            <v>EBSC Transactional2</v>
          </cell>
          <cell r="W365" t="str">
            <v>Passthroughs</v>
          </cell>
          <cell r="AA365" t="str">
            <v>[10601]  Commonwealth Edison CompanyEBSC TransactionalPassthroughs</v>
          </cell>
          <cell r="AB365" t="str">
            <v>[10601]  Commonwealth Edison CompanyEBSC Transactional (Passthroughs)Other Operating Expenses</v>
          </cell>
          <cell r="AC365" t="str">
            <v>[10601]  Commonwealth Edison CompanyEBSC Transactional (Passthroughs)Capitalized Overheads - ComEd (00412 - Capitalzed Overheads-CED)</v>
          </cell>
          <cell r="AF365" t="e">
            <v>#N/A</v>
          </cell>
        </row>
        <row r="366">
          <cell r="E366">
            <v>121266</v>
          </cell>
          <cell r="H366">
            <v>9034</v>
          </cell>
          <cell r="I366">
            <v>9034</v>
          </cell>
          <cell r="J366">
            <v>497888</v>
          </cell>
          <cell r="M366">
            <v>23312</v>
          </cell>
          <cell r="N366">
            <v>9034</v>
          </cell>
          <cell r="O366">
            <v>1540288</v>
          </cell>
          <cell r="R366">
            <v>23312</v>
          </cell>
          <cell r="S366">
            <v>9034</v>
          </cell>
          <cell r="V366" t="str">
            <v>EBSC Transactional2</v>
          </cell>
          <cell r="W366" t="str">
            <v>Tools For People</v>
          </cell>
          <cell r="AA366" t="str">
            <v>[10601]  Commonwealth Edison CompanyEBSC TransactionalTools For People</v>
          </cell>
          <cell r="AB366" t="str">
            <v>[10601]  Commonwealth Edison CompanyEBSC Transactional (Tools For People)Business Services</v>
          </cell>
          <cell r="AC366" t="str">
            <v>[10601]  Commonwealth Edison CompanyEBSC Transactional (Tools For People)Cust&amp;Mrkt Srvcs Fleet Mgmt-CED (ComEd Customer Contact Center)</v>
          </cell>
          <cell r="AF366" t="e">
            <v>#N/A</v>
          </cell>
        </row>
        <row r="367">
          <cell r="E367">
            <v>165077</v>
          </cell>
          <cell r="H367">
            <v>25105</v>
          </cell>
          <cell r="I367">
            <v>25105</v>
          </cell>
          <cell r="J367">
            <v>602035</v>
          </cell>
          <cell r="M367">
            <v>22349</v>
          </cell>
          <cell r="N367">
            <v>25105</v>
          </cell>
          <cell r="O367">
            <v>2174650</v>
          </cell>
          <cell r="R367">
            <v>22349</v>
          </cell>
          <cell r="S367">
            <v>25105</v>
          </cell>
          <cell r="V367" t="str">
            <v>EBSC Transactional2</v>
          </cell>
          <cell r="W367" t="str">
            <v>Passthroughs</v>
          </cell>
          <cell r="AA367" t="str">
            <v>[10601]  Commonwealth Edison CompanyEBSC TransactionalPassthroughs</v>
          </cell>
          <cell r="AB367" t="str">
            <v>[10601]  Commonwealth Edison CompanyEBSC Transactional (Passthroughs)Other Operating Expenses</v>
          </cell>
          <cell r="AC367" t="str">
            <v>[10601]  Commonwealth Edison CompanyEBSC Transactional (Passthroughs)Cust&amp;Mrkt Srvcs Fleet Mgmt-CED (ComEd Customer Contact Center)</v>
          </cell>
          <cell r="AF367" t="e">
            <v>#N/A</v>
          </cell>
        </row>
        <row r="368">
          <cell r="E368">
            <v>39944</v>
          </cell>
          <cell r="H368">
            <v>9935</v>
          </cell>
          <cell r="I368">
            <v>9686</v>
          </cell>
          <cell r="J368">
            <v>173209</v>
          </cell>
          <cell r="M368">
            <v>26309</v>
          </cell>
          <cell r="N368">
            <v>9686</v>
          </cell>
          <cell r="O368">
            <v>575471</v>
          </cell>
          <cell r="R368">
            <v>24573</v>
          </cell>
          <cell r="S368">
            <v>9686</v>
          </cell>
          <cell r="V368" t="str">
            <v>EBSC Transactional2</v>
          </cell>
          <cell r="W368" t="str">
            <v>Tools For People</v>
          </cell>
          <cell r="AA368" t="str">
            <v>[10601]  Commonwealth Edison CompanyEBSC TransactionalTools For People</v>
          </cell>
          <cell r="AB368" t="str">
            <v>[10601]  Commonwealth Edison CompanyEBSC Transactional (Tools For People)Business Services</v>
          </cell>
          <cell r="AC368" t="str">
            <v>[10601]  Commonwealth Edison CompanyEBSC Transactional (Tools For People)Cust&amp;Mrkt Srvcs Fleet Mgmt-CED (ComEd Customer Financial Ops)</v>
          </cell>
          <cell r="AF368" t="e">
            <v>#N/A</v>
          </cell>
        </row>
        <row r="369">
          <cell r="E369">
            <v>10497</v>
          </cell>
          <cell r="H369">
            <v>-9912</v>
          </cell>
          <cell r="I369">
            <v>-9912</v>
          </cell>
          <cell r="J369">
            <v>22616</v>
          </cell>
          <cell r="M369">
            <v>-20276</v>
          </cell>
          <cell r="N369">
            <v>-9912</v>
          </cell>
          <cell r="O369">
            <v>28286</v>
          </cell>
          <cell r="R369">
            <v>-20469</v>
          </cell>
          <cell r="S369">
            <v>-9912</v>
          </cell>
          <cell r="V369" t="str">
            <v>EBSC Transactional2</v>
          </cell>
          <cell r="W369" t="str">
            <v>Passthroughs</v>
          </cell>
          <cell r="AA369" t="str">
            <v>[10601]  Commonwealth Edison CompanyEBSC TransactionalPassthroughs</v>
          </cell>
          <cell r="AB369" t="str">
            <v>[10601]  Commonwealth Edison CompanyEBSC Transactional (Passthroughs)Other Operating Expenses</v>
          </cell>
          <cell r="AC369" t="str">
            <v>[10601]  Commonwealth Edison CompanyEBSC Transactional (Passthroughs)Cust&amp;Mrkt Srvcs Fleet Mgmt-CED (ComEd Customer Financial Ops)</v>
          </cell>
          <cell r="AF369" t="e">
            <v>#N/A</v>
          </cell>
        </row>
        <row r="370">
          <cell r="E370">
            <v>0</v>
          </cell>
          <cell r="H370">
            <v>1200</v>
          </cell>
          <cell r="I370">
            <v>1200</v>
          </cell>
          <cell r="J370">
            <v>0</v>
          </cell>
          <cell r="M370">
            <v>4800</v>
          </cell>
          <cell r="N370">
            <v>1200</v>
          </cell>
          <cell r="O370">
            <v>9600</v>
          </cell>
          <cell r="R370">
            <v>4800</v>
          </cell>
          <cell r="S370">
            <v>1200</v>
          </cell>
          <cell r="V370" t="str">
            <v>EBSC Transactional2</v>
          </cell>
          <cell r="W370" t="str">
            <v>Passthroughs</v>
          </cell>
          <cell r="AA370" t="str">
            <v>[10601]  Commonwealth Edison CompanyEBSC TransactionalPassthroughs</v>
          </cell>
          <cell r="AB370" t="str">
            <v>[10601]  Commonwealth Edison CompanyEBSC Transactional (Passthroughs)Contracting</v>
          </cell>
          <cell r="AC370" t="str">
            <v>[10601]  Commonwealth Edison CompanyEBSC Transactional (Passthroughs)Cust&amp;Mrkt Srvcs Fleet Mgmt-CED (ComEd Cust Strategies &amp; Supprt)</v>
          </cell>
          <cell r="AF370" t="e">
            <v>#N/A</v>
          </cell>
        </row>
        <row r="371">
          <cell r="E371">
            <v>520660</v>
          </cell>
          <cell r="H371">
            <v>131336</v>
          </cell>
          <cell r="I371">
            <v>131336</v>
          </cell>
          <cell r="J371">
            <v>2326289</v>
          </cell>
          <cell r="M371">
            <v>281695</v>
          </cell>
          <cell r="N371">
            <v>131336</v>
          </cell>
          <cell r="O371">
            <v>7542257</v>
          </cell>
          <cell r="R371">
            <v>281695</v>
          </cell>
          <cell r="S371">
            <v>131336</v>
          </cell>
          <cell r="V371" t="str">
            <v>EBSC Transactional2</v>
          </cell>
          <cell r="W371" t="str">
            <v>Tools For People</v>
          </cell>
          <cell r="AA371" t="str">
            <v>[10601]  Commonwealth Edison CompanyEBSC TransactionalTools For People</v>
          </cell>
          <cell r="AB371" t="str">
            <v>[10601]  Commonwealth Edison CompanyEBSC Transactional (Tools For People)Business Services</v>
          </cell>
          <cell r="AC371" t="str">
            <v>[10601]  Commonwealth Edison CompanyEBSC Transactional (Tools For People)Cust&amp;Mrkt Srvcs Fleet Mgmt-CED (ComEd Cust Strategies &amp; Supprt)</v>
          </cell>
          <cell r="AF371" t="e">
            <v>#N/A</v>
          </cell>
        </row>
        <row r="372">
          <cell r="E372">
            <v>860</v>
          </cell>
          <cell r="H372">
            <v>1341</v>
          </cell>
          <cell r="I372">
            <v>1341</v>
          </cell>
          <cell r="J372">
            <v>4086</v>
          </cell>
          <cell r="M372">
            <v>4718</v>
          </cell>
          <cell r="N372">
            <v>1341</v>
          </cell>
          <cell r="O372">
            <v>21694</v>
          </cell>
          <cell r="R372">
            <v>4718</v>
          </cell>
          <cell r="S372">
            <v>1341</v>
          </cell>
          <cell r="V372" t="str">
            <v>EBSC Transactional2</v>
          </cell>
          <cell r="W372" t="str">
            <v>Passthroughs</v>
          </cell>
          <cell r="AA372" t="str">
            <v>[10601]  Commonwealth Edison CompanyEBSC TransactionalPassthroughs</v>
          </cell>
          <cell r="AB372" t="str">
            <v>[10601]  Commonwealth Edison CompanyEBSC Transactional (Passthroughs)Other Operating Expenses</v>
          </cell>
          <cell r="AC372" t="str">
            <v>[10601]  Commonwealth Edison CompanyEBSC Transactional (Passthroughs)Cust&amp;Mrkt Srvcs Fleet Mgmt-CED (ComEd Cust Strategies &amp; Supprt)</v>
          </cell>
          <cell r="AF372" t="e">
            <v>#N/A</v>
          </cell>
        </row>
        <row r="373">
          <cell r="E373">
            <v>673</v>
          </cell>
          <cell r="H373">
            <v>-673</v>
          </cell>
          <cell r="I373">
            <v>-673</v>
          </cell>
          <cell r="J373">
            <v>819</v>
          </cell>
          <cell r="M373">
            <v>-819</v>
          </cell>
          <cell r="N373">
            <v>-673</v>
          </cell>
          <cell r="O373">
            <v>819</v>
          </cell>
          <cell r="R373">
            <v>-819</v>
          </cell>
          <cell r="S373">
            <v>-673</v>
          </cell>
          <cell r="V373" t="str">
            <v>EBSC Transactional2</v>
          </cell>
          <cell r="W373" t="str">
            <v>Passthroughs</v>
          </cell>
          <cell r="AA373" t="str">
            <v>[10601]  Commonwealth Edison CompanyEBSC TransactionalPassthroughs</v>
          </cell>
          <cell r="AB373" t="str">
            <v>[10601]  Commonwealth Edison CompanyEBSC Transactional (Passthroughs)Contracting</v>
          </cell>
          <cell r="AC373" t="str">
            <v>[10601]  Commonwealth Edison CompanyEBSC Transactional (Passthroughs)Cust&amp;Mrkt Srvcs Fleet Mgmt-CED (ComEd Energy &amp; Marketing Srvcs)</v>
          </cell>
          <cell r="AF373" t="e">
            <v>#N/A</v>
          </cell>
        </row>
        <row r="374">
          <cell r="E374">
            <v>64602</v>
          </cell>
          <cell r="H374">
            <v>3747</v>
          </cell>
          <cell r="I374">
            <v>3747</v>
          </cell>
          <cell r="J374">
            <v>271044</v>
          </cell>
          <cell r="M374">
            <v>2352</v>
          </cell>
          <cell r="N374">
            <v>3747</v>
          </cell>
          <cell r="O374">
            <v>831850</v>
          </cell>
          <cell r="R374">
            <v>2350</v>
          </cell>
          <cell r="S374">
            <v>3747</v>
          </cell>
          <cell r="V374" t="str">
            <v>EBSC Transactional2</v>
          </cell>
          <cell r="W374" t="str">
            <v>Tools For People</v>
          </cell>
          <cell r="AA374" t="str">
            <v>[10601]  Commonwealth Edison CompanyEBSC TransactionalTools For People</v>
          </cell>
          <cell r="AB374" t="str">
            <v>[10601]  Commonwealth Edison CompanyEBSC Transactional (Tools For People)Business Services</v>
          </cell>
          <cell r="AC374" t="str">
            <v>[10601]  Commonwealth Edison CompanyEBSC Transactional (Tools For People)Cust&amp;Mrkt Srvcs Fleet Mgmt-CED (ComEd Energy &amp; Marketing Srvcs)</v>
          </cell>
          <cell r="AF374" t="e">
            <v>#N/A</v>
          </cell>
        </row>
        <row r="375">
          <cell r="E375">
            <v>8007</v>
          </cell>
          <cell r="H375">
            <v>-8007</v>
          </cell>
          <cell r="I375">
            <v>-8007</v>
          </cell>
          <cell r="J375">
            <v>27547</v>
          </cell>
          <cell r="M375">
            <v>-27547</v>
          </cell>
          <cell r="N375">
            <v>-8007</v>
          </cell>
          <cell r="O375">
            <v>27547</v>
          </cell>
          <cell r="R375">
            <v>-27547</v>
          </cell>
          <cell r="S375">
            <v>-8007</v>
          </cell>
          <cell r="V375" t="str">
            <v>EBSC Transactional2</v>
          </cell>
          <cell r="W375" t="str">
            <v>Passthroughs</v>
          </cell>
          <cell r="AA375" t="str">
            <v>[10601]  Commonwealth Edison CompanyEBSC TransactionalPassthroughs</v>
          </cell>
          <cell r="AB375" t="str">
            <v>[10601]  Commonwealth Edison CompanyEBSC Transactional (Passthroughs)Other Operating Expenses</v>
          </cell>
          <cell r="AC375" t="str">
            <v>[10601]  Commonwealth Edison CompanyEBSC Transactional (Passthroughs)Cust&amp;Mrkt Srvcs Fleet Mgmt-CED (ComEd Energy &amp; Marketing Srvcs)</v>
          </cell>
          <cell r="AF375" t="e">
            <v>#N/A</v>
          </cell>
        </row>
        <row r="376">
          <cell r="E376">
            <v>59401</v>
          </cell>
          <cell r="H376">
            <v>21599</v>
          </cell>
          <cell r="I376">
            <v>2924</v>
          </cell>
          <cell r="J376">
            <v>245504</v>
          </cell>
          <cell r="M376">
            <v>78496</v>
          </cell>
          <cell r="N376">
            <v>2924</v>
          </cell>
          <cell r="O376">
            <v>744104</v>
          </cell>
          <cell r="R376">
            <v>228896</v>
          </cell>
          <cell r="S376">
            <v>2924</v>
          </cell>
          <cell r="V376" t="str">
            <v>EBSC Transactional2</v>
          </cell>
          <cell r="W376" t="str">
            <v>Tools For People</v>
          </cell>
          <cell r="AA376" t="str">
            <v>[10601]  Commonwealth Edison CompanyEBSC TransactionalTools For People</v>
          </cell>
          <cell r="AB376" t="str">
            <v>[10601]  Commonwealth Edison CompanyEBSC Transactional (Tools For People)Business Services</v>
          </cell>
          <cell r="AC376" t="str">
            <v>[10601]  Commonwealth Edison CompanyEBSC Transactional (Tools For People)Cust&amp;Mrkt Srvcs Fleet Mgmt-CED (ComEd Field Operations)</v>
          </cell>
          <cell r="AF376" t="e">
            <v>#N/A</v>
          </cell>
        </row>
        <row r="377">
          <cell r="E377">
            <v>24627</v>
          </cell>
          <cell r="H377">
            <v>-24627</v>
          </cell>
          <cell r="I377">
            <v>-24627</v>
          </cell>
          <cell r="J377">
            <v>98104</v>
          </cell>
          <cell r="M377">
            <v>-98104</v>
          </cell>
          <cell r="N377">
            <v>-24627</v>
          </cell>
          <cell r="O377">
            <v>98104</v>
          </cell>
          <cell r="R377">
            <v>-98104</v>
          </cell>
          <cell r="S377">
            <v>-24627</v>
          </cell>
          <cell r="V377" t="str">
            <v>EBSC Transactional2</v>
          </cell>
          <cell r="W377" t="str">
            <v>Passthroughs</v>
          </cell>
          <cell r="AA377" t="str">
            <v>[10601]  Commonwealth Edison CompanyEBSC TransactionalPassthroughs</v>
          </cell>
          <cell r="AB377" t="str">
            <v>[10601]  Commonwealth Edison CompanyEBSC Transactional (Passthroughs)Other Operating Expenses</v>
          </cell>
          <cell r="AC377" t="str">
            <v>[10601]  Commonwealth Edison CompanyEBSC Transactional (Passthroughs)Cust&amp;Mrkt Srvcs Fleet Mgmt-CED (ComEd Field Operations)</v>
          </cell>
          <cell r="AF377" t="e">
            <v>#N/A</v>
          </cell>
        </row>
        <row r="378">
          <cell r="E378">
            <v>113</v>
          </cell>
          <cell r="H378">
            <v>-113</v>
          </cell>
          <cell r="I378">
            <v>-113</v>
          </cell>
          <cell r="J378">
            <v>453</v>
          </cell>
          <cell r="M378">
            <v>-453</v>
          </cell>
          <cell r="N378">
            <v>-113</v>
          </cell>
          <cell r="O378">
            <v>453</v>
          </cell>
          <cell r="R378">
            <v>-453</v>
          </cell>
          <cell r="S378">
            <v>-113</v>
          </cell>
          <cell r="V378" t="str">
            <v>EBSC Transactional2</v>
          </cell>
          <cell r="W378" t="str">
            <v>Tools For People</v>
          </cell>
          <cell r="AA378" t="str">
            <v>[10601]  Commonwealth Edison CompanyEBSC TransactionalTools For People</v>
          </cell>
          <cell r="AB378" t="str">
            <v>[10601]  Commonwealth Edison CompanyEBSC Transactional (Tools For People)Business Services</v>
          </cell>
          <cell r="AC378" t="str">
            <v>[10601]  Commonwealth Edison CompanyEBSC Transactional (Tools For People)Cust&amp;Mrkt Srvcs Fleet Mgmt-CED (Office of the VP)</v>
          </cell>
          <cell r="AF378" t="e">
            <v>#N/A</v>
          </cell>
        </row>
        <row r="379">
          <cell r="E379">
            <v>34</v>
          </cell>
          <cell r="H379">
            <v>-34</v>
          </cell>
          <cell r="I379">
            <v>-34</v>
          </cell>
          <cell r="J379">
            <v>111</v>
          </cell>
          <cell r="M379">
            <v>-111</v>
          </cell>
          <cell r="N379">
            <v>-34</v>
          </cell>
          <cell r="O379">
            <v>111</v>
          </cell>
          <cell r="R379">
            <v>-111</v>
          </cell>
          <cell r="S379">
            <v>-34</v>
          </cell>
          <cell r="V379" t="str">
            <v>EBSC Transactional2</v>
          </cell>
          <cell r="W379" t="str">
            <v>Passthroughs</v>
          </cell>
          <cell r="AA379" t="str">
            <v>[10601]  Commonwealth Edison CompanyEBSC TransactionalPassthroughs</v>
          </cell>
          <cell r="AB379" t="str">
            <v>[10601]  Commonwealth Edison CompanyEBSC Transactional (Passthroughs)Other Operating Expenses</v>
          </cell>
          <cell r="AC379" t="str">
            <v>[10601]  Commonwealth Edison CompanyEBSC Transactional (Passthroughs)Cust&amp;Mrkt Srvcs Fleet Mgmt-CED (Office of the VP)</v>
          </cell>
          <cell r="AF379" t="e">
            <v>#N/A</v>
          </cell>
        </row>
        <row r="380">
          <cell r="E380">
            <v>57</v>
          </cell>
          <cell r="H380">
            <v>-57</v>
          </cell>
          <cell r="I380">
            <v>-57</v>
          </cell>
          <cell r="J380">
            <v>61</v>
          </cell>
          <cell r="M380">
            <v>-61</v>
          </cell>
          <cell r="N380">
            <v>-57</v>
          </cell>
          <cell r="O380">
            <v>61</v>
          </cell>
          <cell r="R380">
            <v>-61</v>
          </cell>
          <cell r="S380">
            <v>-57</v>
          </cell>
          <cell r="V380" t="str">
            <v>EBSC Transactional2</v>
          </cell>
          <cell r="W380" t="str">
            <v>Tools For People</v>
          </cell>
          <cell r="AA380" t="str">
            <v>[10601]  Commonwealth Edison CompanyEBSC TransactionalTools For People</v>
          </cell>
          <cell r="AB380" t="str">
            <v>[10601]  Commonwealth Edison CompanyEBSC Transactional (Tools For People)Business Services</v>
          </cell>
          <cell r="AC380" t="str">
            <v>[10601]  Commonwealth Edison CompanyEBSC Transactional (Tools For People)Gen Company Activities-ComEd (01485 - Team Edison)</v>
          </cell>
          <cell r="AF380" t="e">
            <v>#N/A</v>
          </cell>
        </row>
        <row r="381">
          <cell r="E381">
            <v>179</v>
          </cell>
          <cell r="H381">
            <v>-179</v>
          </cell>
          <cell r="I381">
            <v>-179</v>
          </cell>
          <cell r="J381">
            <v>179</v>
          </cell>
          <cell r="M381">
            <v>-179</v>
          </cell>
          <cell r="N381">
            <v>-179</v>
          </cell>
          <cell r="O381">
            <v>179</v>
          </cell>
          <cell r="R381">
            <v>-179</v>
          </cell>
          <cell r="S381">
            <v>-179</v>
          </cell>
          <cell r="V381" t="str">
            <v>EBSC Transactional2</v>
          </cell>
          <cell r="W381" t="str">
            <v>Tools For People</v>
          </cell>
          <cell r="AA381" t="str">
            <v>[10601]  Commonwealth Edison CompanyEBSC TransactionalTools For People</v>
          </cell>
          <cell r="AB381" t="str">
            <v>[10601]  Commonwealth Edison CompanyEBSC Transactional (Tools For People)Business Services</v>
          </cell>
          <cell r="AC381" t="str">
            <v>[10601]  Commonwealth Edison CompanyEBSC Transactional (Tools For People)Gen Company Activities-ComEd (03603 - Region Lead-Chicago South)</v>
          </cell>
          <cell r="AF381" t="e">
            <v>#N/A</v>
          </cell>
        </row>
        <row r="382">
          <cell r="E382">
            <v>0</v>
          </cell>
          <cell r="H382">
            <v>0</v>
          </cell>
          <cell r="I382">
            <v>0</v>
          </cell>
          <cell r="J382">
            <v>0</v>
          </cell>
          <cell r="M382">
            <v>0</v>
          </cell>
          <cell r="N382">
            <v>0</v>
          </cell>
          <cell r="O382">
            <v>0</v>
          </cell>
          <cell r="R382">
            <v>0</v>
          </cell>
          <cell r="S382">
            <v>0</v>
          </cell>
          <cell r="V382" t="str">
            <v>EBSC Transactional2</v>
          </cell>
          <cell r="W382" t="str">
            <v>Passthroughs</v>
          </cell>
          <cell r="AA382" t="str">
            <v>[10601]  Commonwealth Edison CompanyEBSC TransactionalPassthroughs</v>
          </cell>
          <cell r="AB382" t="str">
            <v>[10601]  Commonwealth Edison CompanyEBSC Transactional (Passthroughs)Other Operating Expenses</v>
          </cell>
          <cell r="AC382" t="str">
            <v>[10601]  Commonwealth Edison CompanyEBSC Transactional (Passthroughs)Gen Company Activities-ComEd (03603 - Region Lead-Chicago South)</v>
          </cell>
          <cell r="AF382" t="e">
            <v>#N/A</v>
          </cell>
        </row>
        <row r="383">
          <cell r="E383">
            <v>74</v>
          </cell>
          <cell r="H383">
            <v>-74</v>
          </cell>
          <cell r="I383">
            <v>-74</v>
          </cell>
          <cell r="J383">
            <v>150</v>
          </cell>
          <cell r="M383">
            <v>-150</v>
          </cell>
          <cell r="N383">
            <v>-74</v>
          </cell>
          <cell r="O383">
            <v>150</v>
          </cell>
          <cell r="R383">
            <v>-150</v>
          </cell>
          <cell r="S383">
            <v>-74</v>
          </cell>
          <cell r="V383" t="str">
            <v>EBSC Transactional2</v>
          </cell>
          <cell r="W383" t="str">
            <v>Tools For People</v>
          </cell>
          <cell r="AA383" t="str">
            <v>[10601]  Commonwealth Edison CompanyEBSC TransactionalTools For People</v>
          </cell>
          <cell r="AB383" t="str">
            <v>[10601]  Commonwealth Edison CompanyEBSC Transactional (Tools For People)Business Services</v>
          </cell>
          <cell r="AC383" t="str">
            <v>[10601]  Commonwealth Edison CompanyEBSC Transactional (Tools For People)Gen Company Activities-ComEd (07999 - T&amp;D General Co Activities)</v>
          </cell>
          <cell r="AF383" t="e">
            <v>#N/A</v>
          </cell>
        </row>
        <row r="384">
          <cell r="E384">
            <v>291</v>
          </cell>
          <cell r="H384">
            <v>-291</v>
          </cell>
          <cell r="I384">
            <v>-291</v>
          </cell>
          <cell r="J384">
            <v>396</v>
          </cell>
          <cell r="M384">
            <v>-396</v>
          </cell>
          <cell r="N384">
            <v>-291</v>
          </cell>
          <cell r="O384">
            <v>396</v>
          </cell>
          <cell r="R384">
            <v>-396</v>
          </cell>
          <cell r="S384">
            <v>-291</v>
          </cell>
          <cell r="V384" t="str">
            <v>EBSC Transactional2</v>
          </cell>
          <cell r="W384" t="str">
            <v>Passthroughs</v>
          </cell>
          <cell r="AA384" t="str">
            <v>[10601]  Commonwealth Edison CompanyEBSC TransactionalPassthroughs</v>
          </cell>
          <cell r="AB384" t="str">
            <v>[10601]  Commonwealth Edison CompanyEBSC Transactional (Passthroughs)Other Operating Expenses</v>
          </cell>
          <cell r="AC384" t="str">
            <v>[10601]  Commonwealth Edison CompanyEBSC Transactional (Passthroughs)Gen Company Activities-ComEd (07999 - T&amp;D General Co Activities)</v>
          </cell>
          <cell r="AF384" t="e">
            <v>#N/A</v>
          </cell>
        </row>
        <row r="385">
          <cell r="E385">
            <v>0</v>
          </cell>
          <cell r="H385">
            <v>0</v>
          </cell>
          <cell r="I385">
            <v>0</v>
          </cell>
          <cell r="J385">
            <v>178785</v>
          </cell>
          <cell r="M385">
            <v>-178785</v>
          </cell>
          <cell r="N385">
            <v>0</v>
          </cell>
          <cell r="O385">
            <v>178785</v>
          </cell>
          <cell r="R385">
            <v>-178785</v>
          </cell>
          <cell r="S385">
            <v>0</v>
          </cell>
          <cell r="V385" t="str">
            <v>EBSC Transactional2</v>
          </cell>
          <cell r="W385" t="str">
            <v>Tools For People</v>
          </cell>
          <cell r="AA385" t="str">
            <v>[10601]  Commonwealth Edison CompanyEBSC TransactionalTools For People</v>
          </cell>
          <cell r="AB385" t="str">
            <v>[10601]  Commonwealth Edison CompanyEBSC Transactional (Tools For People)Business Services</v>
          </cell>
          <cell r="AC385" t="str">
            <v>[10601]  Commonwealth Edison CompanyEBSC Transactional (Tools For People)Gen Company Activities-ComEd (08000 - CED Exelon Way)</v>
          </cell>
          <cell r="AF385" t="e">
            <v>#N/A</v>
          </cell>
        </row>
        <row r="386">
          <cell r="E386">
            <v>0</v>
          </cell>
          <cell r="H386">
            <v>0</v>
          </cell>
          <cell r="I386">
            <v>0</v>
          </cell>
          <cell r="J386">
            <v>3</v>
          </cell>
          <cell r="M386">
            <v>-3</v>
          </cell>
          <cell r="N386">
            <v>0</v>
          </cell>
          <cell r="O386">
            <v>3</v>
          </cell>
          <cell r="R386">
            <v>-3</v>
          </cell>
          <cell r="S386">
            <v>0</v>
          </cell>
          <cell r="V386" t="str">
            <v>EBSC Transactional2</v>
          </cell>
          <cell r="W386" t="str">
            <v>Tools For People</v>
          </cell>
          <cell r="AA386" t="str">
            <v>[10601]  Commonwealth Edison CompanyEBSC TransactionalTools For People</v>
          </cell>
          <cell r="AB386" t="str">
            <v>[10601]  Commonwealth Edison CompanyEBSC Transactional (Tools For People)Business Services</v>
          </cell>
          <cell r="AC386" t="str">
            <v>[10601]  Commonwealth Edison CompanyEBSC Transactional (Tools For People)Gen Company Activities-ComEd (08264 - CED Incentive)</v>
          </cell>
          <cell r="AF386" t="e">
            <v>#N/A</v>
          </cell>
        </row>
        <row r="387">
          <cell r="E387">
            <v>0</v>
          </cell>
          <cell r="H387">
            <v>0</v>
          </cell>
          <cell r="I387">
            <v>0</v>
          </cell>
          <cell r="J387">
            <v>17</v>
          </cell>
          <cell r="M387">
            <v>-17</v>
          </cell>
          <cell r="N387">
            <v>0</v>
          </cell>
          <cell r="O387">
            <v>17</v>
          </cell>
          <cell r="R387">
            <v>-17</v>
          </cell>
          <cell r="S387">
            <v>0</v>
          </cell>
          <cell r="V387" t="str">
            <v>EBSC Transactional2</v>
          </cell>
          <cell r="W387" t="str">
            <v>Tools For People</v>
          </cell>
          <cell r="AA387" t="str">
            <v>[10601]  Commonwealth Edison CompanyEBSC TransactionalTools For People</v>
          </cell>
          <cell r="AB387" t="str">
            <v>[10601]  Commonwealth Edison CompanyEBSC Transactional (Tools For People)Business Services</v>
          </cell>
          <cell r="AC387" t="str">
            <v>[10601]  Commonwealth Edison CompanyEBSC Transactional (Tools For People)Gen Company Activities-ComEd (09950 - DCU Retirees' spouses)</v>
          </cell>
          <cell r="AF387" t="e">
            <v>#N/A</v>
          </cell>
        </row>
        <row r="388">
          <cell r="E388">
            <v>39</v>
          </cell>
          <cell r="H388">
            <v>-39</v>
          </cell>
          <cell r="I388">
            <v>-39</v>
          </cell>
          <cell r="J388">
            <v>156</v>
          </cell>
          <cell r="M388">
            <v>-156</v>
          </cell>
          <cell r="N388">
            <v>-39</v>
          </cell>
          <cell r="O388">
            <v>156</v>
          </cell>
          <cell r="R388">
            <v>-156</v>
          </cell>
          <cell r="S388">
            <v>-39</v>
          </cell>
          <cell r="V388" t="str">
            <v>EBSC Transactional2</v>
          </cell>
          <cell r="W388" t="str">
            <v>Tools For People</v>
          </cell>
          <cell r="AA388" t="str">
            <v>[10601]  Commonwealth Edison CompanyEBSC TransactionalTools For People</v>
          </cell>
          <cell r="AB388" t="str">
            <v>[10601]  Commonwealth Edison CompanyEBSC Transactional (Tools For People)Business Services</v>
          </cell>
          <cell r="AC388" t="str">
            <v>[10601]  Commonwealth Edison CompanyEBSC Transactional (Tools For People)Gen Company Activities-ComEd (10601 Unassigned Departments)</v>
          </cell>
          <cell r="AF388" t="e">
            <v>#N/A</v>
          </cell>
        </row>
        <row r="389">
          <cell r="E389">
            <v>6375</v>
          </cell>
          <cell r="H389">
            <v>-1275</v>
          </cell>
          <cell r="I389">
            <v>-1275</v>
          </cell>
          <cell r="J389">
            <v>24109</v>
          </cell>
          <cell r="M389">
            <v>-3709</v>
          </cell>
          <cell r="N389">
            <v>-1275</v>
          </cell>
          <cell r="O389">
            <v>64909</v>
          </cell>
          <cell r="R389">
            <v>-3709</v>
          </cell>
          <cell r="S389">
            <v>-1275</v>
          </cell>
          <cell r="V389" t="str">
            <v>EBSC Transactional2</v>
          </cell>
          <cell r="W389" t="str">
            <v>Tools For People</v>
          </cell>
          <cell r="AA389" t="str">
            <v>[10601]  Commonwealth Edison CompanyEBSC TransactionalTools For People</v>
          </cell>
          <cell r="AB389" t="str">
            <v>[10601]  Commonwealth Edison CompanyEBSC Transactional (Tools For People)Business Services</v>
          </cell>
          <cell r="AC389" t="str">
            <v>[10601]  Commonwealth Edison CompanyEBSC Transactional (Tools For People)Office of the President -ComEd (CED Claims)</v>
          </cell>
          <cell r="AF389" t="e">
            <v>#N/A</v>
          </cell>
        </row>
        <row r="390">
          <cell r="E390">
            <v>2283</v>
          </cell>
          <cell r="H390">
            <v>-199</v>
          </cell>
          <cell r="I390">
            <v>-199</v>
          </cell>
          <cell r="J390">
            <v>8900</v>
          </cell>
          <cell r="M390">
            <v>-567</v>
          </cell>
          <cell r="N390">
            <v>-199</v>
          </cell>
          <cell r="O390">
            <v>25567</v>
          </cell>
          <cell r="R390">
            <v>-567</v>
          </cell>
          <cell r="S390">
            <v>-199</v>
          </cell>
          <cell r="V390" t="str">
            <v>EBSC Transactional2</v>
          </cell>
          <cell r="W390" t="str">
            <v>Passthroughs</v>
          </cell>
          <cell r="AA390" t="str">
            <v>[10601]  Commonwealth Edison CompanyEBSC TransactionalPassthroughs</v>
          </cell>
          <cell r="AB390" t="str">
            <v>[10601]  Commonwealth Edison CompanyEBSC Transactional (Passthroughs)Other Operating Expenses</v>
          </cell>
          <cell r="AC390" t="str">
            <v>[10601]  Commonwealth Edison CompanyEBSC Transactional (Passthroughs)Office of the President -ComEd (CED Claims)</v>
          </cell>
          <cell r="AF390" t="e">
            <v>#N/A</v>
          </cell>
        </row>
        <row r="391">
          <cell r="E391">
            <v>9366</v>
          </cell>
          <cell r="H391">
            <v>-384</v>
          </cell>
          <cell r="I391">
            <v>-384</v>
          </cell>
          <cell r="J391">
            <v>43818</v>
          </cell>
          <cell r="M391">
            <v>-7890</v>
          </cell>
          <cell r="N391">
            <v>-384</v>
          </cell>
          <cell r="O391">
            <v>115674</v>
          </cell>
          <cell r="R391">
            <v>-7890</v>
          </cell>
          <cell r="S391">
            <v>-384</v>
          </cell>
          <cell r="V391" t="str">
            <v>EBSC Transactional2</v>
          </cell>
          <cell r="W391" t="str">
            <v>Tools For People</v>
          </cell>
          <cell r="AA391" t="str">
            <v>[10601]  Commonwealth Edison CompanyEBSC TransactionalTools For People</v>
          </cell>
          <cell r="AB391" t="str">
            <v>[10601]  Commonwealth Edison CompanyEBSC Transactional (Tools For People)Business Services</v>
          </cell>
          <cell r="AC391" t="str">
            <v>[10601]  Commonwealth Edison CompanyEBSC Transactional (Tools For People)Office of the President -ComEd (CED External &amp; Gov't Affairs)</v>
          </cell>
          <cell r="AF391" t="e">
            <v>#N/A</v>
          </cell>
        </row>
        <row r="392">
          <cell r="E392">
            <v>4008</v>
          </cell>
          <cell r="H392">
            <v>1807</v>
          </cell>
          <cell r="I392">
            <v>1807</v>
          </cell>
          <cell r="J392">
            <v>26232</v>
          </cell>
          <cell r="M392">
            <v>-2972</v>
          </cell>
          <cell r="N392">
            <v>1807</v>
          </cell>
          <cell r="O392">
            <v>74752</v>
          </cell>
          <cell r="R392">
            <v>-2972</v>
          </cell>
          <cell r="S392">
            <v>1807</v>
          </cell>
          <cell r="V392" t="str">
            <v>EBSC Transactional2</v>
          </cell>
          <cell r="W392" t="str">
            <v>Passthroughs</v>
          </cell>
          <cell r="AA392" t="str">
            <v>[10601]  Commonwealth Edison CompanyEBSC TransactionalPassthroughs</v>
          </cell>
          <cell r="AB392" t="str">
            <v>[10601]  Commonwealth Edison CompanyEBSC Transactional (Passthroughs)Other Operating Expenses</v>
          </cell>
          <cell r="AC392" t="str">
            <v>[10601]  Commonwealth Edison CompanyEBSC Transactional (Passthroughs)Office of the President -ComEd (CED External &amp; Gov't Affairs)</v>
          </cell>
          <cell r="AF392" t="e">
            <v>#N/A</v>
          </cell>
        </row>
        <row r="393">
          <cell r="E393">
            <v>2832</v>
          </cell>
          <cell r="H393">
            <v>3918</v>
          </cell>
          <cell r="I393">
            <v>3918</v>
          </cell>
          <cell r="J393">
            <v>11801</v>
          </cell>
          <cell r="M393">
            <v>15199</v>
          </cell>
          <cell r="N393">
            <v>3918</v>
          </cell>
          <cell r="O393">
            <v>65801</v>
          </cell>
          <cell r="R393">
            <v>15199</v>
          </cell>
          <cell r="S393">
            <v>3918</v>
          </cell>
          <cell r="V393" t="str">
            <v>EBSC Transactional2</v>
          </cell>
          <cell r="W393" t="str">
            <v>Tools For People</v>
          </cell>
          <cell r="AA393" t="str">
            <v>[10601]  Commonwealth Edison CompanyEBSC TransactionalTools For People</v>
          </cell>
          <cell r="AB393" t="str">
            <v>[10601]  Commonwealth Edison CompanyEBSC Transactional (Tools For People)Business Services</v>
          </cell>
          <cell r="AC393" t="str">
            <v>[10601]  Commonwealth Edison CompanyEBSC Transactional (Tools For People)Office of the President -ComEd (CED - Office of President)</v>
          </cell>
          <cell r="AF393" t="e">
            <v>#N/A</v>
          </cell>
        </row>
        <row r="394">
          <cell r="E394">
            <v>1864</v>
          </cell>
          <cell r="H394">
            <v>-614</v>
          </cell>
          <cell r="I394">
            <v>-614</v>
          </cell>
          <cell r="J394">
            <v>6526</v>
          </cell>
          <cell r="M394">
            <v>-1526</v>
          </cell>
          <cell r="N394">
            <v>-614</v>
          </cell>
          <cell r="O394">
            <v>16526</v>
          </cell>
          <cell r="R394">
            <v>-1526</v>
          </cell>
          <cell r="S394">
            <v>-614</v>
          </cell>
          <cell r="V394" t="str">
            <v>EBSC Transactional2</v>
          </cell>
          <cell r="W394" t="str">
            <v>Passthroughs</v>
          </cell>
          <cell r="AA394" t="str">
            <v>[10601]  Commonwealth Edison CompanyEBSC TransactionalPassthroughs</v>
          </cell>
          <cell r="AB394" t="str">
            <v>[10601]  Commonwealth Edison CompanyEBSC Transactional (Passthroughs)Other Operating Expenses</v>
          </cell>
          <cell r="AC394" t="str">
            <v>[10601]  Commonwealth Edison CompanyEBSC Transactional (Passthroughs)Office of the President -ComEd (CED - Office of President)</v>
          </cell>
          <cell r="AF394" t="e">
            <v>#N/A</v>
          </cell>
        </row>
        <row r="395">
          <cell r="E395">
            <v>0</v>
          </cell>
          <cell r="H395">
            <v>1150</v>
          </cell>
          <cell r="I395">
            <v>1150</v>
          </cell>
          <cell r="J395">
            <v>0</v>
          </cell>
          <cell r="M395">
            <v>4600</v>
          </cell>
          <cell r="N395">
            <v>1150</v>
          </cell>
          <cell r="O395">
            <v>9200</v>
          </cell>
          <cell r="R395">
            <v>4600</v>
          </cell>
          <cell r="S395">
            <v>1150</v>
          </cell>
          <cell r="V395" t="str">
            <v>EBSC Transactional2</v>
          </cell>
          <cell r="W395" t="str">
            <v>Passthroughs</v>
          </cell>
          <cell r="AA395" t="str">
            <v>[10601]  Commonwealth Edison CompanyEBSC TransactionalPassthroughs</v>
          </cell>
          <cell r="AB395" t="str">
            <v>[10601]  Commonwealth Edison CompanyEBSC Transactional (Passthroughs)Contracting</v>
          </cell>
          <cell r="AC395" t="str">
            <v>[10601]  Commonwealth Edison CompanyEBSC Transactional (Passthroughs)Office of the President -ComEd (CED Real Estate &amp; Facilities)</v>
          </cell>
          <cell r="AF395" t="e">
            <v>#N/A</v>
          </cell>
        </row>
        <row r="396">
          <cell r="E396">
            <v>24744</v>
          </cell>
          <cell r="H396">
            <v>-24744</v>
          </cell>
          <cell r="I396">
            <v>-24744</v>
          </cell>
          <cell r="J396">
            <v>106796</v>
          </cell>
          <cell r="M396">
            <v>-106796</v>
          </cell>
          <cell r="N396">
            <v>-24744</v>
          </cell>
          <cell r="O396">
            <v>106796</v>
          </cell>
          <cell r="R396">
            <v>-106796</v>
          </cell>
          <cell r="S396">
            <v>-24744</v>
          </cell>
          <cell r="V396" t="str">
            <v>EBSC Transactional2</v>
          </cell>
          <cell r="W396" t="str">
            <v>Tools For People</v>
          </cell>
          <cell r="AA396" t="str">
            <v>[10601]  Commonwealth Edison CompanyEBSC TransactionalTools For People</v>
          </cell>
          <cell r="AB396" t="str">
            <v>[10601]  Commonwealth Edison CompanyEBSC Transactional (Tools For People)Business Services</v>
          </cell>
          <cell r="AC396" t="str">
            <v>[10601]  Commonwealth Edison CompanyEBSC Transactional (Tools For People)Office of the President -ComEd (CED Real Estate &amp; Facilities)</v>
          </cell>
          <cell r="AF396" t="e">
            <v>#N/A</v>
          </cell>
        </row>
        <row r="397">
          <cell r="E397">
            <v>-4251</v>
          </cell>
          <cell r="H397">
            <v>45352</v>
          </cell>
          <cell r="I397">
            <v>45352</v>
          </cell>
          <cell r="J397">
            <v>10362</v>
          </cell>
          <cell r="M397">
            <v>154042</v>
          </cell>
          <cell r="N397">
            <v>45352</v>
          </cell>
          <cell r="O397">
            <v>327670</v>
          </cell>
          <cell r="R397">
            <v>154042</v>
          </cell>
          <cell r="S397">
            <v>45352</v>
          </cell>
          <cell r="V397" t="str">
            <v>EBSC Transactional2</v>
          </cell>
          <cell r="W397" t="str">
            <v>Passthroughs</v>
          </cell>
          <cell r="AA397" t="str">
            <v>[10601]  Commonwealth Edison CompanyEBSC TransactionalPassthroughs</v>
          </cell>
          <cell r="AB397" t="str">
            <v>[10601]  Commonwealth Edison CompanyEBSC Transactional (Passthroughs)Other Operating Expenses</v>
          </cell>
          <cell r="AC397" t="str">
            <v>[10601]  Commonwealth Edison CompanyEBSC Transactional (Passthroughs)Office of the President -ComEd (CED Real Estate &amp; Facilities)</v>
          </cell>
          <cell r="AF397" t="e">
            <v>#N/A</v>
          </cell>
        </row>
        <row r="398">
          <cell r="E398">
            <v>10212</v>
          </cell>
          <cell r="H398">
            <v>5386</v>
          </cell>
          <cell r="I398">
            <v>5456</v>
          </cell>
          <cell r="J398">
            <v>41710</v>
          </cell>
          <cell r="M398">
            <v>20682</v>
          </cell>
          <cell r="N398">
            <v>5456</v>
          </cell>
          <cell r="O398">
            <v>171774</v>
          </cell>
          <cell r="R398">
            <v>15402</v>
          </cell>
          <cell r="S398">
            <v>732</v>
          </cell>
          <cell r="V398" t="str">
            <v>EBSC Transactional2</v>
          </cell>
          <cell r="W398" t="str">
            <v>Tools For People</v>
          </cell>
          <cell r="AA398" t="str">
            <v>[10601]  Commonwealth Edison CompanyEBSC TransactionalTools For People</v>
          </cell>
          <cell r="AB398" t="str">
            <v>[10601]  Commonwealth Edison CompanyEBSC Transactional (Tools For People)Business Services</v>
          </cell>
          <cell r="AC398" t="str">
            <v>[10601]  Commonwealth Edison CompanyEBSC Transactional (Tools For People)Office of the President -ComEd (CED - Reg &amp; Strategic Srvcs)</v>
          </cell>
          <cell r="AF398" t="e">
            <v>#N/A</v>
          </cell>
        </row>
        <row r="399">
          <cell r="E399">
            <v>732</v>
          </cell>
          <cell r="H399">
            <v>-732</v>
          </cell>
          <cell r="I399">
            <v>-732</v>
          </cell>
          <cell r="J399">
            <v>11552</v>
          </cell>
          <cell r="M399">
            <v>-11552</v>
          </cell>
          <cell r="N399">
            <v>-732</v>
          </cell>
          <cell r="O399">
            <v>11552</v>
          </cell>
          <cell r="R399">
            <v>-11552</v>
          </cell>
          <cell r="S399">
            <v>-732</v>
          </cell>
          <cell r="V399" t="str">
            <v>EBSC Transactional2</v>
          </cell>
          <cell r="W399" t="str">
            <v>Passthroughs</v>
          </cell>
          <cell r="AA399" t="str">
            <v>[10601]  Commonwealth Edison CompanyEBSC TransactionalPassthroughs</v>
          </cell>
          <cell r="AB399" t="str">
            <v>[10601]  Commonwealth Edison CompanyEBSC Transactional (Passthroughs)Other Operating Expenses</v>
          </cell>
          <cell r="AC399" t="str">
            <v>[10601]  Commonwealth Edison CompanyEBSC Transactional (Passthroughs)Office of the President -ComEd (CED - Reg &amp; Strategic Srvcs)</v>
          </cell>
          <cell r="AF399" t="e">
            <v>#N/A</v>
          </cell>
        </row>
        <row r="400">
          <cell r="E400">
            <v>2197</v>
          </cell>
          <cell r="H400">
            <v>-2197</v>
          </cell>
          <cell r="I400">
            <v>-2197</v>
          </cell>
          <cell r="J400">
            <v>10483</v>
          </cell>
          <cell r="M400">
            <v>-10483</v>
          </cell>
          <cell r="N400">
            <v>-2197</v>
          </cell>
          <cell r="O400">
            <v>10483</v>
          </cell>
          <cell r="R400">
            <v>-10483</v>
          </cell>
          <cell r="S400">
            <v>-2197</v>
          </cell>
          <cell r="V400" t="str">
            <v>EBSC Transactional2</v>
          </cell>
          <cell r="W400" t="str">
            <v>Tools For People</v>
          </cell>
          <cell r="AA400" t="str">
            <v>[10601]  Commonwealth Edison CompanyEBSC TransactionalTools For People</v>
          </cell>
          <cell r="AB400" t="str">
            <v>[10601]  Commonwealth Edison CompanyEBSC Transactional (Tools For People)Business Services</v>
          </cell>
          <cell r="AC400" t="str">
            <v>[10601]  Commonwealth Edison CompanyEBSC Transactional (Tools For People)Office of the President -ComEd (ComEd Energy Acquisition)</v>
          </cell>
          <cell r="AF400" t="e">
            <v>#N/A</v>
          </cell>
        </row>
        <row r="401">
          <cell r="E401">
            <v>335</v>
          </cell>
          <cell r="H401">
            <v>3915</v>
          </cell>
          <cell r="I401">
            <v>2355</v>
          </cell>
          <cell r="J401">
            <v>5906</v>
          </cell>
          <cell r="M401">
            <v>11094</v>
          </cell>
          <cell r="N401">
            <v>2355</v>
          </cell>
          <cell r="O401">
            <v>33666</v>
          </cell>
          <cell r="R401">
            <v>17334</v>
          </cell>
          <cell r="S401">
            <v>2355</v>
          </cell>
          <cell r="V401" t="str">
            <v>EBSC Transactional2</v>
          </cell>
          <cell r="W401" t="str">
            <v>Passthroughs</v>
          </cell>
          <cell r="AA401" t="str">
            <v>[10601]  Commonwealth Edison CompanyEBSC TransactionalPassthroughs</v>
          </cell>
          <cell r="AB401" t="str">
            <v>[10601]  Commonwealth Edison CompanyEBSC Transactional (Passthroughs)Other Operating Expenses</v>
          </cell>
          <cell r="AC401" t="str">
            <v>[10601]  Commonwealth Edison CompanyEBSC Transactional (Passthroughs)Office of the President -ComEd (ComEd Energy Acquisition)</v>
          </cell>
          <cell r="AF401" t="e">
            <v>#N/A</v>
          </cell>
        </row>
        <row r="402">
          <cell r="E402">
            <v>1653</v>
          </cell>
          <cell r="H402">
            <v>6780</v>
          </cell>
          <cell r="I402">
            <v>8267</v>
          </cell>
          <cell r="J402">
            <v>9664</v>
          </cell>
          <cell r="M402">
            <v>24069</v>
          </cell>
          <cell r="N402">
            <v>8267</v>
          </cell>
          <cell r="O402">
            <v>95152</v>
          </cell>
          <cell r="R402">
            <v>6048</v>
          </cell>
          <cell r="S402">
            <v>2137</v>
          </cell>
          <cell r="V402" t="str">
            <v>EBSC Transactional2</v>
          </cell>
          <cell r="W402" t="str">
            <v>Tools For People</v>
          </cell>
          <cell r="AA402" t="str">
            <v>[10601]  Commonwealth Edison CompanyEBSC TransactionalTools For People</v>
          </cell>
          <cell r="AB402" t="str">
            <v>[10601]  Commonwealth Edison CompanyEBSC Transactional (Tools For People)Business Services</v>
          </cell>
          <cell r="AC402" t="str">
            <v>[10601]  Commonwealth Edison CompanyEBSC Transactional (Tools For People)Office of the President -ComEd (Post 2006 Team)</v>
          </cell>
          <cell r="AF402" t="e">
            <v>#N/A</v>
          </cell>
        </row>
        <row r="403">
          <cell r="E403">
            <v>955</v>
          </cell>
          <cell r="H403">
            <v>-955</v>
          </cell>
          <cell r="I403">
            <v>-955</v>
          </cell>
          <cell r="J403">
            <v>2602</v>
          </cell>
          <cell r="M403">
            <v>-2602</v>
          </cell>
          <cell r="N403">
            <v>-955</v>
          </cell>
          <cell r="O403">
            <v>2602</v>
          </cell>
          <cell r="R403">
            <v>-2602</v>
          </cell>
          <cell r="S403">
            <v>-955</v>
          </cell>
          <cell r="V403" t="str">
            <v>EBSC Transactional2</v>
          </cell>
          <cell r="W403" t="str">
            <v>Passthroughs</v>
          </cell>
          <cell r="AA403" t="str">
            <v>[10601]  Commonwealth Edison CompanyEBSC TransactionalPassthroughs</v>
          </cell>
          <cell r="AB403" t="str">
            <v>[10601]  Commonwealth Edison CompanyEBSC Transactional (Passthroughs)Other Operating Expenses</v>
          </cell>
          <cell r="AC403" t="str">
            <v>[10601]  Commonwealth Edison CompanyEBSC Transactional (Passthroughs)Office of the President -ComEd (Post 2006 Team)</v>
          </cell>
          <cell r="AF403" t="e">
            <v>#N/A</v>
          </cell>
        </row>
        <row r="404">
          <cell r="E404">
            <v>2091</v>
          </cell>
          <cell r="H404">
            <v>-2091</v>
          </cell>
          <cell r="I404">
            <v>2909</v>
          </cell>
          <cell r="J404">
            <v>9840</v>
          </cell>
          <cell r="M404">
            <v>-9840</v>
          </cell>
          <cell r="N404">
            <v>2909</v>
          </cell>
          <cell r="O404">
            <v>49840</v>
          </cell>
          <cell r="R404">
            <v>-49840</v>
          </cell>
          <cell r="S404">
            <v>2909</v>
          </cell>
          <cell r="V404" t="str">
            <v>EBSC Transactional2</v>
          </cell>
          <cell r="W404" t="str">
            <v>Tools For People</v>
          </cell>
          <cell r="AA404" t="str">
            <v>[10601]  Commonwealth Edison CompanyEBSC TransactionalTools For People</v>
          </cell>
          <cell r="AB404" t="str">
            <v>[10601]  Commonwealth Edison CompanyEBSC Transactional (Tools For People)Business Services</v>
          </cell>
          <cell r="AC404" t="str">
            <v>[10601]  Commonwealth Edison CompanyEBSC Transactional (Tools For People)Operations - ComEd (00200 - Office EVP Operations)</v>
          </cell>
          <cell r="AF404" t="e">
            <v>#N/A</v>
          </cell>
        </row>
        <row r="405">
          <cell r="E405">
            <v>19</v>
          </cell>
          <cell r="H405">
            <v>-19</v>
          </cell>
          <cell r="I405">
            <v>-19</v>
          </cell>
          <cell r="J405">
            <v>22121</v>
          </cell>
          <cell r="M405">
            <v>-22121</v>
          </cell>
          <cell r="N405">
            <v>-19</v>
          </cell>
          <cell r="O405">
            <v>22121</v>
          </cell>
          <cell r="R405">
            <v>-22121</v>
          </cell>
          <cell r="S405">
            <v>-19</v>
          </cell>
          <cell r="V405" t="str">
            <v>EBSC Transactional2</v>
          </cell>
          <cell r="W405" t="str">
            <v>Passthroughs</v>
          </cell>
          <cell r="AA405" t="str">
            <v>[10601]  Commonwealth Edison CompanyEBSC TransactionalPassthroughs</v>
          </cell>
          <cell r="AB405" t="str">
            <v>[10601]  Commonwealth Edison CompanyEBSC Transactional (Passthroughs)Other Operating Expenses</v>
          </cell>
          <cell r="AC405" t="str">
            <v>[10601]  Commonwealth Edison CompanyEBSC Transactional (Passthroughs)Operations - ComEd (00200 - Office EVP Operations)</v>
          </cell>
          <cell r="AF405" t="e">
            <v>#N/A</v>
          </cell>
        </row>
        <row r="406">
          <cell r="E406">
            <v>25049</v>
          </cell>
          <cell r="H406">
            <v>-4957</v>
          </cell>
          <cell r="I406">
            <v>-4957</v>
          </cell>
          <cell r="J406">
            <v>96951</v>
          </cell>
          <cell r="M406">
            <v>-20010</v>
          </cell>
          <cell r="N406">
            <v>-4957</v>
          </cell>
          <cell r="O406">
            <v>269686</v>
          </cell>
          <cell r="R406">
            <v>-20010</v>
          </cell>
          <cell r="S406">
            <v>-4957</v>
          </cell>
          <cell r="V406" t="str">
            <v>EBSC Transactional2</v>
          </cell>
          <cell r="W406" t="str">
            <v>Tools For People</v>
          </cell>
          <cell r="AA406" t="str">
            <v>[10601]  Commonwealth Edison CompanyEBSC TransactionalTools For People</v>
          </cell>
          <cell r="AB406" t="str">
            <v>[10601]  Commonwealth Edison CompanyEBSC Transactional (Tools For People)Business Services</v>
          </cell>
          <cell r="AC406" t="str">
            <v>[10601]  Commonwealth Edison CompanyEBSC Transactional (Tools For People)Operations - ComEd (Construction&amp;Maintenance-ComEd)</v>
          </cell>
          <cell r="AF406" t="e">
            <v>#N/A</v>
          </cell>
        </row>
        <row r="407">
          <cell r="E407">
            <v>17346</v>
          </cell>
          <cell r="H407">
            <v>-17346</v>
          </cell>
          <cell r="I407">
            <v>-17346</v>
          </cell>
          <cell r="J407">
            <v>84981</v>
          </cell>
          <cell r="M407">
            <v>-84981</v>
          </cell>
          <cell r="N407">
            <v>-17346</v>
          </cell>
          <cell r="O407">
            <v>84981</v>
          </cell>
          <cell r="R407">
            <v>-84981</v>
          </cell>
          <cell r="S407">
            <v>-17346</v>
          </cell>
          <cell r="V407" t="str">
            <v>EBSC Transactional2</v>
          </cell>
          <cell r="W407" t="str">
            <v>Passthroughs</v>
          </cell>
          <cell r="AA407" t="str">
            <v>[10601]  Commonwealth Edison CompanyEBSC TransactionalPassthroughs</v>
          </cell>
          <cell r="AB407" t="str">
            <v>[10601]  Commonwealth Edison CompanyEBSC Transactional (Passthroughs)Other Operating Expenses</v>
          </cell>
          <cell r="AC407" t="str">
            <v>[10601]  Commonwealth Edison CompanyEBSC Transactional (Passthroughs)Operations - ComEd (Construction&amp;Maintenance-ComEd)</v>
          </cell>
          <cell r="AF407" t="e">
            <v>#N/A</v>
          </cell>
        </row>
        <row r="408">
          <cell r="E408">
            <v>85162</v>
          </cell>
          <cell r="H408">
            <v>10931</v>
          </cell>
          <cell r="I408">
            <v>26277</v>
          </cell>
          <cell r="J408">
            <v>324280</v>
          </cell>
          <cell r="M408">
            <v>56969</v>
          </cell>
          <cell r="N408">
            <v>26277</v>
          </cell>
          <cell r="O408">
            <v>1020296</v>
          </cell>
          <cell r="R408">
            <v>133795</v>
          </cell>
          <cell r="S408">
            <v>133795</v>
          </cell>
          <cell r="V408" t="str">
            <v>EBSC Transactional2</v>
          </cell>
          <cell r="W408" t="str">
            <v>Tools For People</v>
          </cell>
          <cell r="AA408" t="str">
            <v>[10601]  Commonwealth Edison CompanyEBSC TransactionalTools For People</v>
          </cell>
          <cell r="AB408" t="str">
            <v>[10601]  Commonwealth Edison CompanyEBSC Transactional (Tools For People)Business Services</v>
          </cell>
          <cell r="AC408" t="str">
            <v>[10601]  Commonwealth Edison CompanyEBSC Transactional (Tools For People)Operations - ComEd (Dispatch &amp; Operations - ComEd)</v>
          </cell>
          <cell r="AF408" t="e">
            <v>#N/A</v>
          </cell>
        </row>
        <row r="409">
          <cell r="E409">
            <v>65484</v>
          </cell>
          <cell r="H409">
            <v>-65484</v>
          </cell>
          <cell r="I409">
            <v>-65484</v>
          </cell>
          <cell r="J409">
            <v>264621</v>
          </cell>
          <cell r="M409">
            <v>-264621</v>
          </cell>
          <cell r="N409">
            <v>-65484</v>
          </cell>
          <cell r="O409">
            <v>264621</v>
          </cell>
          <cell r="R409">
            <v>-264621</v>
          </cell>
          <cell r="S409">
            <v>-65484</v>
          </cell>
          <cell r="V409" t="str">
            <v>EBSC Transactional2</v>
          </cell>
          <cell r="W409" t="str">
            <v>Passthroughs</v>
          </cell>
          <cell r="AA409" t="str">
            <v>[10601]  Commonwealth Edison CompanyEBSC TransactionalPassthroughs</v>
          </cell>
          <cell r="AB409" t="str">
            <v>[10601]  Commonwealth Edison CompanyEBSC Transactional (Passthroughs)Other Operating Expenses</v>
          </cell>
          <cell r="AC409" t="str">
            <v>[10601]  Commonwealth Edison CompanyEBSC Transactional (Passthroughs)Operations - ComEd (Dispatch &amp; Operations - ComEd)</v>
          </cell>
          <cell r="AF409" t="e">
            <v>#N/A</v>
          </cell>
        </row>
        <row r="410">
          <cell r="E410">
            <v>6477</v>
          </cell>
          <cell r="H410">
            <v>523</v>
          </cell>
          <cell r="I410">
            <v>523</v>
          </cell>
          <cell r="J410">
            <v>27716</v>
          </cell>
          <cell r="M410">
            <v>284</v>
          </cell>
          <cell r="N410">
            <v>523</v>
          </cell>
          <cell r="O410">
            <v>83716</v>
          </cell>
          <cell r="R410">
            <v>284</v>
          </cell>
          <cell r="S410">
            <v>523</v>
          </cell>
          <cell r="V410" t="str">
            <v>EBSC Transactional2</v>
          </cell>
          <cell r="W410" t="str">
            <v>Tools For People</v>
          </cell>
          <cell r="AA410" t="str">
            <v>[10601]  Commonwealth Edison CompanyEBSC TransactionalTools For People</v>
          </cell>
          <cell r="AB410" t="str">
            <v>[10601]  Commonwealth Edison CompanyEBSC Transactional (Tools For People)Business Services</v>
          </cell>
          <cell r="AC410" t="str">
            <v>[10601]  Commonwealth Edison CompanyEBSC Transactional (Tools For People)Operations - ComEd (Environ Safety &amp; Indust Hygien)</v>
          </cell>
          <cell r="AF410" t="e">
            <v>#N/A</v>
          </cell>
        </row>
        <row r="411">
          <cell r="E411">
            <v>3590</v>
          </cell>
          <cell r="H411">
            <v>-3590</v>
          </cell>
          <cell r="I411">
            <v>-3590</v>
          </cell>
          <cell r="J411">
            <v>13623</v>
          </cell>
          <cell r="M411">
            <v>-13623</v>
          </cell>
          <cell r="N411">
            <v>-3590</v>
          </cell>
          <cell r="O411">
            <v>13623</v>
          </cell>
          <cell r="R411">
            <v>-13623</v>
          </cell>
          <cell r="S411">
            <v>-3590</v>
          </cell>
          <cell r="V411" t="str">
            <v>EBSC Transactional2</v>
          </cell>
          <cell r="W411" t="str">
            <v>Passthroughs</v>
          </cell>
          <cell r="AA411" t="str">
            <v>[10601]  Commonwealth Edison CompanyEBSC TransactionalPassthroughs</v>
          </cell>
          <cell r="AB411" t="str">
            <v>[10601]  Commonwealth Edison CompanyEBSC Transactional (Passthroughs)Other Operating Expenses</v>
          </cell>
          <cell r="AC411" t="str">
            <v>[10601]  Commonwealth Edison CompanyEBSC Transactional (Passthroughs)Operations - ComEd (Environ Safety &amp; Indust Hygien)</v>
          </cell>
          <cell r="AF411" t="e">
            <v>#N/A</v>
          </cell>
        </row>
        <row r="412">
          <cell r="E412">
            <v>651</v>
          </cell>
          <cell r="H412">
            <v>1049</v>
          </cell>
          <cell r="I412">
            <v>1049</v>
          </cell>
          <cell r="J412">
            <v>2595</v>
          </cell>
          <cell r="M412">
            <v>4205</v>
          </cell>
          <cell r="N412">
            <v>1049</v>
          </cell>
          <cell r="O412">
            <v>16195</v>
          </cell>
          <cell r="R412">
            <v>4205</v>
          </cell>
          <cell r="S412">
            <v>1049</v>
          </cell>
          <cell r="V412" t="str">
            <v>EBSC Transactional2</v>
          </cell>
          <cell r="W412" t="str">
            <v>Tools For People</v>
          </cell>
          <cell r="AA412" t="str">
            <v>[10601]  Commonwealth Edison CompanyEBSC TransactionalTools For People</v>
          </cell>
          <cell r="AB412" t="str">
            <v>[10601]  Commonwealth Edison CompanyEBSC Transactional (Tools For People)Business Services</v>
          </cell>
          <cell r="AC412" t="str">
            <v>[10601]  Commonwealth Edison CompanyEBSC Transactional (Tools For People)Operations - ComEd (Methods - ComEd)</v>
          </cell>
          <cell r="AF412" t="e">
            <v>#N/A</v>
          </cell>
        </row>
        <row r="413">
          <cell r="E413">
            <v>343</v>
          </cell>
          <cell r="H413">
            <v>-343</v>
          </cell>
          <cell r="I413">
            <v>-343</v>
          </cell>
          <cell r="J413">
            <v>1225</v>
          </cell>
          <cell r="M413">
            <v>-1225</v>
          </cell>
          <cell r="N413">
            <v>-343</v>
          </cell>
          <cell r="O413">
            <v>1225</v>
          </cell>
          <cell r="R413">
            <v>-1225</v>
          </cell>
          <cell r="S413">
            <v>-343</v>
          </cell>
          <cell r="V413" t="str">
            <v>EBSC Transactional2</v>
          </cell>
          <cell r="W413" t="str">
            <v>Passthroughs</v>
          </cell>
          <cell r="AA413" t="str">
            <v>[10601]  Commonwealth Edison CompanyEBSC TransactionalPassthroughs</v>
          </cell>
          <cell r="AB413" t="str">
            <v>[10601]  Commonwealth Edison CompanyEBSC Transactional (Passthroughs)Other Operating Expenses</v>
          </cell>
          <cell r="AC413" t="str">
            <v>[10601]  Commonwealth Edison CompanyEBSC Transactional (Passthroughs)Operations - ComEd (Methods - ComEd)</v>
          </cell>
          <cell r="AF413" t="e">
            <v>#N/A</v>
          </cell>
        </row>
        <row r="414">
          <cell r="E414">
            <v>34094</v>
          </cell>
          <cell r="H414">
            <v>-34094</v>
          </cell>
          <cell r="I414">
            <v>-34094</v>
          </cell>
          <cell r="J414">
            <v>144727</v>
          </cell>
          <cell r="M414">
            <v>-108540</v>
          </cell>
          <cell r="N414">
            <v>-34094</v>
          </cell>
          <cell r="O414">
            <v>144727</v>
          </cell>
          <cell r="R414">
            <v>-108540</v>
          </cell>
          <cell r="S414">
            <v>-34094</v>
          </cell>
          <cell r="V414" t="str">
            <v>EBSC Transactional2</v>
          </cell>
          <cell r="W414" t="str">
            <v>Tools For People</v>
          </cell>
          <cell r="AA414" t="str">
            <v>[10601]  Commonwealth Edison CompanyEBSC TransactionalTools For People</v>
          </cell>
          <cell r="AB414" t="str">
            <v>[10601]  Commonwealth Edison CompanyEBSC Transactional (Tools For People)Business Services</v>
          </cell>
          <cell r="AC414" t="str">
            <v>[10601]  Commonwealth Edison CompanyEBSC Transactional (Tools For People)Operations - ComEd (Training West)</v>
          </cell>
          <cell r="AF414" t="e">
            <v>#N/A</v>
          </cell>
        </row>
        <row r="415">
          <cell r="E415">
            <v>1229</v>
          </cell>
          <cell r="H415">
            <v>-1229</v>
          </cell>
          <cell r="I415">
            <v>-1229</v>
          </cell>
          <cell r="J415">
            <v>5215</v>
          </cell>
          <cell r="M415">
            <v>-3914</v>
          </cell>
          <cell r="N415">
            <v>-1229</v>
          </cell>
          <cell r="O415">
            <v>5215</v>
          </cell>
          <cell r="R415">
            <v>-3914</v>
          </cell>
          <cell r="S415">
            <v>-1229</v>
          </cell>
          <cell r="V415" t="str">
            <v>EBSC Transactional2</v>
          </cell>
          <cell r="W415" t="str">
            <v>Passthroughs</v>
          </cell>
          <cell r="AA415" t="str">
            <v>[10601]  Commonwealth Edison CompanyEBSC TransactionalPassthroughs</v>
          </cell>
          <cell r="AB415" t="str">
            <v>[10601]  Commonwealth Edison CompanyEBSC Transactional (Passthroughs)Other Operating Expenses</v>
          </cell>
          <cell r="AC415" t="str">
            <v>[10601]  Commonwealth Edison CompanyEBSC Transactional (Passthroughs)Operations - ComEd (Training West)</v>
          </cell>
          <cell r="AF415" t="e">
            <v>#N/A</v>
          </cell>
        </row>
        <row r="416">
          <cell r="E416">
            <v>61642</v>
          </cell>
          <cell r="H416">
            <v>2642</v>
          </cell>
          <cell r="I416">
            <v>2642</v>
          </cell>
          <cell r="J416">
            <v>252138</v>
          </cell>
          <cell r="M416">
            <v>6688</v>
          </cell>
          <cell r="N416">
            <v>2642</v>
          </cell>
          <cell r="O416">
            <v>805473</v>
          </cell>
          <cell r="R416">
            <v>28688</v>
          </cell>
          <cell r="S416">
            <v>24642</v>
          </cell>
          <cell r="V416" t="str">
            <v>EBSC Transactional2</v>
          </cell>
          <cell r="W416" t="str">
            <v>Tools For People</v>
          </cell>
          <cell r="AA416" t="str">
            <v>[10601]  Commonwealth Edison CompanyEBSC TransactionalTools For People</v>
          </cell>
          <cell r="AB416" t="str">
            <v>[10601]  Commonwealth Edison CompanyEBSC Transactional (Tools For People)Business Services</v>
          </cell>
          <cell r="AC416" t="str">
            <v>[10601]  Commonwealth Edison CompanyEBSC Transactional (Tools For People)Operations - ComEd (Transmission&amp;Substation-ComEd)</v>
          </cell>
          <cell r="AF416" t="e">
            <v>#N/A</v>
          </cell>
        </row>
        <row r="417">
          <cell r="E417">
            <v>30434</v>
          </cell>
          <cell r="H417">
            <v>-30434</v>
          </cell>
          <cell r="I417">
            <v>-30434</v>
          </cell>
          <cell r="J417">
            <v>132203</v>
          </cell>
          <cell r="M417">
            <v>-132203</v>
          </cell>
          <cell r="N417">
            <v>-30434</v>
          </cell>
          <cell r="O417">
            <v>132203</v>
          </cell>
          <cell r="R417">
            <v>-132203</v>
          </cell>
          <cell r="S417">
            <v>-30434</v>
          </cell>
          <cell r="V417" t="str">
            <v>EBSC Transactional2</v>
          </cell>
          <cell r="W417" t="str">
            <v>Passthroughs</v>
          </cell>
          <cell r="AA417" t="str">
            <v>[10601]  Commonwealth Edison CompanyEBSC TransactionalPassthroughs</v>
          </cell>
          <cell r="AB417" t="str">
            <v>[10601]  Commonwealth Edison CompanyEBSC Transactional (Passthroughs)Other Operating Expenses</v>
          </cell>
          <cell r="AC417" t="str">
            <v>[10601]  Commonwealth Edison CompanyEBSC Transactional (Passthroughs)Operations - ComEd (Transmission&amp;Substation-ComEd)</v>
          </cell>
          <cell r="AF417" t="e">
            <v>#N/A</v>
          </cell>
        </row>
        <row r="418">
          <cell r="E418">
            <v>16080</v>
          </cell>
          <cell r="H418">
            <v>12650</v>
          </cell>
          <cell r="I418">
            <v>9430</v>
          </cell>
          <cell r="J418">
            <v>74526</v>
          </cell>
          <cell r="M418">
            <v>40394</v>
          </cell>
          <cell r="N418">
            <v>9430</v>
          </cell>
          <cell r="O418">
            <v>278603</v>
          </cell>
          <cell r="R418">
            <v>66158</v>
          </cell>
          <cell r="S418">
            <v>9430</v>
          </cell>
          <cell r="V418" t="str">
            <v>EBSC Transactional2</v>
          </cell>
          <cell r="W418" t="str">
            <v>Tools For People</v>
          </cell>
          <cell r="AA418" t="str">
            <v>[10601]  Commonwealth Edison CompanyEBSC TransactionalTools For People</v>
          </cell>
          <cell r="AB418" t="str">
            <v>[10601]  Commonwealth Edison CompanyEBSC Transactional (Tools For People)Business Services</v>
          </cell>
          <cell r="AC418" t="str">
            <v>[10601]  Commonwealth Edison CompanyEBSC Transactional (Tools For People)Operations - ComEd (Work Management - ComEd)</v>
          </cell>
          <cell r="AF418" t="e">
            <v>#N/A</v>
          </cell>
        </row>
        <row r="419">
          <cell r="E419">
            <v>6920</v>
          </cell>
          <cell r="H419">
            <v>-6920</v>
          </cell>
          <cell r="I419">
            <v>-6920</v>
          </cell>
          <cell r="J419">
            <v>45861</v>
          </cell>
          <cell r="M419">
            <v>-45861</v>
          </cell>
          <cell r="N419">
            <v>-6920</v>
          </cell>
          <cell r="O419">
            <v>45861</v>
          </cell>
          <cell r="R419">
            <v>-45861</v>
          </cell>
          <cell r="S419">
            <v>-6920</v>
          </cell>
          <cell r="V419" t="str">
            <v>EBSC Transactional2</v>
          </cell>
          <cell r="W419" t="str">
            <v>Passthroughs</v>
          </cell>
          <cell r="AA419" t="str">
            <v>[10601]  Commonwealth Edison CompanyEBSC TransactionalPassthroughs</v>
          </cell>
          <cell r="AB419" t="str">
            <v>[10601]  Commonwealth Edison CompanyEBSC Transactional (Passthroughs)Other Operating Expenses</v>
          </cell>
          <cell r="AC419" t="str">
            <v>[10601]  Commonwealth Edison CompanyEBSC Transactional (Passthroughs)Operations - ComEd (Work Management - ComEd)</v>
          </cell>
          <cell r="AF419" t="e">
            <v>#N/A</v>
          </cell>
        </row>
        <row r="420">
          <cell r="E420">
            <v>10</v>
          </cell>
          <cell r="H420">
            <v>-10</v>
          </cell>
          <cell r="I420">
            <v>-10</v>
          </cell>
          <cell r="J420">
            <v>26</v>
          </cell>
          <cell r="M420">
            <v>-26</v>
          </cell>
          <cell r="N420">
            <v>-10</v>
          </cell>
          <cell r="O420">
            <v>26</v>
          </cell>
          <cell r="R420">
            <v>-26</v>
          </cell>
          <cell r="S420">
            <v>-10</v>
          </cell>
          <cell r="V420" t="str">
            <v>EBSC Transactional2</v>
          </cell>
          <cell r="W420" t="str">
            <v>Tools For People</v>
          </cell>
          <cell r="AA420" t="str">
            <v>[10601]  Commonwealth Edison CompanyEBSC TransactionalTools For People</v>
          </cell>
          <cell r="AB420" t="str">
            <v>[10601]  Commonwealth Edison CompanyEBSC Transactional (Tools For People)Business Services</v>
          </cell>
          <cell r="AC420" t="str">
            <v>[10601]  Commonwealth Edison CompanyEBSC Transactional (Tools For People)Storm Fund - ComEd (00411 - Storm Fund-CED)</v>
          </cell>
          <cell r="AF420" t="e">
            <v>#N/A</v>
          </cell>
        </row>
        <row r="421">
          <cell r="E421">
            <v>0</v>
          </cell>
          <cell r="H421">
            <v>0</v>
          </cell>
          <cell r="I421">
            <v>0</v>
          </cell>
          <cell r="J421">
            <v>22828</v>
          </cell>
          <cell r="M421">
            <v>-22828</v>
          </cell>
          <cell r="N421">
            <v>0</v>
          </cell>
          <cell r="O421">
            <v>22828</v>
          </cell>
          <cell r="R421">
            <v>-22828</v>
          </cell>
          <cell r="S421">
            <v>0</v>
          </cell>
          <cell r="V421" t="str">
            <v>EBSC Transactional2</v>
          </cell>
          <cell r="W421" t="str">
            <v>Passthroughs</v>
          </cell>
          <cell r="AA421" t="str">
            <v>[10601]  Commonwealth Edison CompanyEBSC TransactionalPassthroughs</v>
          </cell>
          <cell r="AB421" t="str">
            <v>[10601]  Commonwealth Edison CompanyEBSC Transactional (Passthroughs)Other Operating Expenses</v>
          </cell>
          <cell r="AC421" t="str">
            <v>[10601]  Commonwealth Edison CompanyEBSC Transactional (Passthroughs)Storm Fund - ComEd (00411 - Storm Fund-CED)</v>
          </cell>
          <cell r="AF421" t="e">
            <v>#N/A</v>
          </cell>
        </row>
        <row r="422">
          <cell r="E422">
            <v>428</v>
          </cell>
          <cell r="H422">
            <v>-428</v>
          </cell>
          <cell r="I422">
            <v>-428</v>
          </cell>
          <cell r="J422">
            <v>1840</v>
          </cell>
          <cell r="M422">
            <v>-1840</v>
          </cell>
          <cell r="N422">
            <v>-428</v>
          </cell>
          <cell r="O422">
            <v>1840</v>
          </cell>
          <cell r="R422">
            <v>-1840</v>
          </cell>
          <cell r="S422">
            <v>-428</v>
          </cell>
          <cell r="V422" t="str">
            <v>EBSC Transactional2</v>
          </cell>
          <cell r="W422" t="str">
            <v>Tools For People</v>
          </cell>
          <cell r="AA422" t="str">
            <v>[10601]  Commonwealth Edison CompanyEBSC TransactionalTools For People</v>
          </cell>
          <cell r="AB422" t="str">
            <v>[10601]  Commonwealth Edison CompanyEBSC Transactional (Tools For People)Business Services</v>
          </cell>
          <cell r="AC422" t="str">
            <v>[10601]  Commonwealth Edison CompanyEBSC Transactional (Tools For People)Technical Services - CED (00660 - Ofc VP Sys Engineer &amp; Planning)</v>
          </cell>
          <cell r="AF422" t="e">
            <v>#N/A</v>
          </cell>
        </row>
        <row r="423">
          <cell r="E423">
            <v>44</v>
          </cell>
          <cell r="H423">
            <v>-44</v>
          </cell>
          <cell r="I423">
            <v>-44</v>
          </cell>
          <cell r="J423">
            <v>267</v>
          </cell>
          <cell r="M423">
            <v>-267</v>
          </cell>
          <cell r="N423">
            <v>-44</v>
          </cell>
          <cell r="O423">
            <v>267</v>
          </cell>
          <cell r="R423">
            <v>-267</v>
          </cell>
          <cell r="S423">
            <v>-44</v>
          </cell>
          <cell r="V423" t="str">
            <v>EBSC Transactional2</v>
          </cell>
          <cell r="W423" t="str">
            <v>Passthroughs</v>
          </cell>
          <cell r="AA423" t="str">
            <v>[10601]  Commonwealth Edison CompanyEBSC TransactionalPassthroughs</v>
          </cell>
          <cell r="AB423" t="str">
            <v>[10601]  Commonwealth Edison CompanyEBSC Transactional (Passthroughs)Other Operating Expenses</v>
          </cell>
          <cell r="AC423" t="str">
            <v>[10601]  Commonwealth Edison CompanyEBSC Transactional (Passthroughs)Technical Services - CED (00660 - Ofc VP Sys Engineer &amp; Planning)</v>
          </cell>
          <cell r="AF423" t="e">
            <v>#N/A</v>
          </cell>
        </row>
        <row r="424">
          <cell r="E424">
            <v>2877</v>
          </cell>
          <cell r="H424">
            <v>596</v>
          </cell>
          <cell r="I424">
            <v>596</v>
          </cell>
          <cell r="J424">
            <v>8490</v>
          </cell>
          <cell r="M424">
            <v>5399</v>
          </cell>
          <cell r="N424">
            <v>596</v>
          </cell>
          <cell r="O424">
            <v>36268</v>
          </cell>
          <cell r="R424">
            <v>5399</v>
          </cell>
          <cell r="S424">
            <v>596</v>
          </cell>
          <cell r="V424" t="str">
            <v>EBSC Transactional2</v>
          </cell>
          <cell r="W424" t="str">
            <v>Tools For People</v>
          </cell>
          <cell r="AA424" t="str">
            <v>[10601]  Commonwealth Edison CompanyEBSC TransactionalTools For People</v>
          </cell>
          <cell r="AB424" t="str">
            <v>[10601]  Commonwealth Edison CompanyEBSC Transactional (Tools For People)Business Services</v>
          </cell>
          <cell r="AC424" t="str">
            <v>[10601]  Commonwealth Edison CompanyEBSC Transactional (Tools For People)Technical Services - CED (Asset Perf&amp;Invst Strategy-CED)</v>
          </cell>
          <cell r="AF424" t="e">
            <v>#N/A</v>
          </cell>
        </row>
        <row r="425">
          <cell r="E425">
            <v>391</v>
          </cell>
          <cell r="H425">
            <v>-391</v>
          </cell>
          <cell r="I425">
            <v>-391</v>
          </cell>
          <cell r="J425">
            <v>2126</v>
          </cell>
          <cell r="M425">
            <v>-2126</v>
          </cell>
          <cell r="N425">
            <v>-391</v>
          </cell>
          <cell r="O425">
            <v>2126</v>
          </cell>
          <cell r="R425">
            <v>-2126</v>
          </cell>
          <cell r="S425">
            <v>-391</v>
          </cell>
          <cell r="V425" t="str">
            <v>EBSC Transactional2</v>
          </cell>
          <cell r="W425" t="str">
            <v>Passthroughs</v>
          </cell>
          <cell r="AA425" t="str">
            <v>[10601]  Commonwealth Edison CompanyEBSC TransactionalPassthroughs</v>
          </cell>
          <cell r="AB425" t="str">
            <v>[10601]  Commonwealth Edison CompanyEBSC Transactional (Passthroughs)Other Operating Expenses</v>
          </cell>
          <cell r="AC425" t="str">
            <v>[10601]  Commonwealth Edison CompanyEBSC Transactional (Passthroughs)Technical Services - CED (Asset Perf&amp;Invst Strategy-CED)</v>
          </cell>
          <cell r="AF425" t="e">
            <v>#N/A</v>
          </cell>
        </row>
        <row r="426">
          <cell r="E426">
            <v>0</v>
          </cell>
          <cell r="H426">
            <v>0</v>
          </cell>
          <cell r="I426">
            <v>0</v>
          </cell>
          <cell r="J426">
            <v>5</v>
          </cell>
          <cell r="M426">
            <v>-5</v>
          </cell>
          <cell r="N426">
            <v>0</v>
          </cell>
          <cell r="O426">
            <v>5</v>
          </cell>
          <cell r="R426">
            <v>-5</v>
          </cell>
          <cell r="S426">
            <v>0</v>
          </cell>
          <cell r="V426" t="str">
            <v>EBSC Transactional2</v>
          </cell>
          <cell r="W426" t="str">
            <v>Passthroughs</v>
          </cell>
          <cell r="AA426" t="str">
            <v>[10601]  Commonwealth Edison CompanyEBSC TransactionalPassthroughs</v>
          </cell>
          <cell r="AB426" t="str">
            <v>[10601]  Commonwealth Edison CompanyEBSC Transactional (Passthroughs)Contracting</v>
          </cell>
          <cell r="AC426" t="str">
            <v>[10601]  Commonwealth Edison CompanyEBSC Transactional (Passthroughs)Technical Services - CED (Engineering &amp; System Perf.)</v>
          </cell>
          <cell r="AF426" t="e">
            <v>#N/A</v>
          </cell>
        </row>
        <row r="427">
          <cell r="E427">
            <v>28866</v>
          </cell>
          <cell r="H427">
            <v>-1846</v>
          </cell>
          <cell r="I427">
            <v>-1846</v>
          </cell>
          <cell r="J427">
            <v>97867</v>
          </cell>
          <cell r="M427">
            <v>10215</v>
          </cell>
          <cell r="N427">
            <v>-1846</v>
          </cell>
          <cell r="O427">
            <v>114031</v>
          </cell>
          <cell r="R427">
            <v>210215</v>
          </cell>
          <cell r="S427">
            <v>198154</v>
          </cell>
          <cell r="V427" t="str">
            <v>EBSC Transactional2</v>
          </cell>
          <cell r="W427" t="str">
            <v>Tools For People</v>
          </cell>
          <cell r="AA427" t="str">
            <v>[10601]  Commonwealth Edison CompanyEBSC TransactionalTools For People</v>
          </cell>
          <cell r="AB427" t="str">
            <v>[10601]  Commonwealth Edison CompanyEBSC Transactional (Tools For People)Business Services</v>
          </cell>
          <cell r="AC427" t="str">
            <v>[10601]  Commonwealth Edison CompanyEBSC Transactional (Tools For People)Technical Services - CED (Engineering &amp; System Perf.)</v>
          </cell>
          <cell r="AF427" t="e">
            <v>#N/A</v>
          </cell>
        </row>
        <row r="428">
          <cell r="E428">
            <v>191252</v>
          </cell>
          <cell r="H428">
            <v>-191252</v>
          </cell>
          <cell r="I428">
            <v>-191252</v>
          </cell>
          <cell r="J428">
            <v>559330</v>
          </cell>
          <cell r="M428">
            <v>-559330</v>
          </cell>
          <cell r="N428">
            <v>-191252</v>
          </cell>
          <cell r="O428">
            <v>559330</v>
          </cell>
          <cell r="R428">
            <v>-559330</v>
          </cell>
          <cell r="S428">
            <v>-191252</v>
          </cell>
          <cell r="V428" t="str">
            <v>EBSC Transactional2</v>
          </cell>
          <cell r="W428" t="str">
            <v>Passthroughs</v>
          </cell>
          <cell r="AA428" t="str">
            <v>[10601]  Commonwealth Edison CompanyEBSC TransactionalPassthroughs</v>
          </cell>
          <cell r="AB428" t="str">
            <v>[10601]  Commonwealth Edison CompanyEBSC Transactional (Passthroughs)Other Operating Expenses</v>
          </cell>
          <cell r="AC428" t="str">
            <v>[10601]  Commonwealth Edison CompanyEBSC Transactional (Passthroughs)Technical Services - CED (Engineering &amp; System Perf.)</v>
          </cell>
          <cell r="AF428" t="e">
            <v>#N/A</v>
          </cell>
        </row>
        <row r="429">
          <cell r="E429">
            <v>27016</v>
          </cell>
          <cell r="H429">
            <v>-18077</v>
          </cell>
          <cell r="I429">
            <v>-18077</v>
          </cell>
          <cell r="J429">
            <v>59914</v>
          </cell>
          <cell r="M429">
            <v>-24157</v>
          </cell>
          <cell r="N429">
            <v>-18077</v>
          </cell>
          <cell r="O429">
            <v>107271</v>
          </cell>
          <cell r="R429">
            <v>0</v>
          </cell>
          <cell r="S429">
            <v>0</v>
          </cell>
          <cell r="V429" t="str">
            <v>EBSC Transactional2</v>
          </cell>
          <cell r="W429" t="str">
            <v>Tools For People</v>
          </cell>
          <cell r="AA429" t="str">
            <v>[10601]  Commonwealth Edison CompanyEBSC TransactionalTools For People</v>
          </cell>
          <cell r="AB429" t="str">
            <v>[10601]  Commonwealth Edison CompanyEBSC Transactional (Tools For People)Business Services</v>
          </cell>
          <cell r="AC429" t="str">
            <v>[10601]  Commonwealth Edison CompanyEBSC Transactional (Tools For People)Technical Services - CED (New Business - ComEd)</v>
          </cell>
          <cell r="AF429" t="e">
            <v>#N/A</v>
          </cell>
        </row>
        <row r="430">
          <cell r="E430">
            <v>10541</v>
          </cell>
          <cell r="H430">
            <v>-10541</v>
          </cell>
          <cell r="I430">
            <v>-10541</v>
          </cell>
          <cell r="J430">
            <v>28124</v>
          </cell>
          <cell r="M430">
            <v>-28124</v>
          </cell>
          <cell r="N430">
            <v>-10541</v>
          </cell>
          <cell r="O430">
            <v>28124</v>
          </cell>
          <cell r="R430">
            <v>-28124</v>
          </cell>
          <cell r="S430">
            <v>-10541</v>
          </cell>
          <cell r="V430" t="str">
            <v>EBSC Transactional2</v>
          </cell>
          <cell r="W430" t="str">
            <v>Passthroughs</v>
          </cell>
          <cell r="AA430" t="str">
            <v>[10601]  Commonwealth Edison CompanyEBSC TransactionalPassthroughs</v>
          </cell>
          <cell r="AB430" t="str">
            <v>[10601]  Commonwealth Edison CompanyEBSC Transactional (Passthroughs)Other Operating Expenses</v>
          </cell>
          <cell r="AC430" t="str">
            <v>[10601]  Commonwealth Edison CompanyEBSC Transactional (Passthroughs)Technical Services - CED (New Business - ComEd)</v>
          </cell>
          <cell r="AF430" t="e">
            <v>#N/A</v>
          </cell>
        </row>
        <row r="431">
          <cell r="E431">
            <v>12898</v>
          </cell>
          <cell r="H431">
            <v>-969</v>
          </cell>
          <cell r="I431">
            <v>-969</v>
          </cell>
          <cell r="J431">
            <v>51317</v>
          </cell>
          <cell r="M431">
            <v>-3600</v>
          </cell>
          <cell r="N431">
            <v>-969</v>
          </cell>
          <cell r="O431">
            <v>146752</v>
          </cell>
          <cell r="R431">
            <v>-3600</v>
          </cell>
          <cell r="S431">
            <v>-969</v>
          </cell>
          <cell r="V431" t="str">
            <v>EBSC Transactional2</v>
          </cell>
          <cell r="W431" t="str">
            <v>Tools For People</v>
          </cell>
          <cell r="AA431" t="str">
            <v>[10601]  Commonwealth Edison CompanyEBSC TransactionalTools For People</v>
          </cell>
          <cell r="AB431" t="str">
            <v>[10601]  Commonwealth Edison CompanyEBSC Transactional (Tools For People)Business Services</v>
          </cell>
          <cell r="AC431" t="str">
            <v>[10601]  Commonwealth Edison CompanyEBSC Transactional (Tools For People)Technical Services - CED (Proj&amp;Contract Management-ComEd)</v>
          </cell>
          <cell r="AF431" t="e">
            <v>#N/A</v>
          </cell>
        </row>
        <row r="432">
          <cell r="E432">
            <v>2578</v>
          </cell>
          <cell r="H432">
            <v>-2578</v>
          </cell>
          <cell r="I432">
            <v>-2578</v>
          </cell>
          <cell r="J432">
            <v>21701</v>
          </cell>
          <cell r="M432">
            <v>-21701</v>
          </cell>
          <cell r="N432">
            <v>-2578</v>
          </cell>
          <cell r="O432">
            <v>21701</v>
          </cell>
          <cell r="R432">
            <v>-21701</v>
          </cell>
          <cell r="S432">
            <v>-2578</v>
          </cell>
          <cell r="V432" t="str">
            <v>EBSC Transactional2</v>
          </cell>
          <cell r="W432" t="str">
            <v>Passthroughs</v>
          </cell>
          <cell r="AA432" t="str">
            <v>[10601]  Commonwealth Edison CompanyEBSC TransactionalPassthroughs</v>
          </cell>
          <cell r="AB432" t="str">
            <v>[10601]  Commonwealth Edison CompanyEBSC Transactional (Passthroughs)Other Operating Expenses</v>
          </cell>
          <cell r="AC432" t="str">
            <v>[10601]  Commonwealth Edison CompanyEBSC Transactional (Passthroughs)Technical Services - CED (Proj&amp;Contract Management-ComEd)</v>
          </cell>
          <cell r="AF432" t="e">
            <v>#N/A</v>
          </cell>
        </row>
        <row r="433">
          <cell r="E433">
            <v>0</v>
          </cell>
          <cell r="H433">
            <v>0</v>
          </cell>
          <cell r="I433">
            <v>0</v>
          </cell>
          <cell r="J433">
            <v>0</v>
          </cell>
          <cell r="M433">
            <v>100</v>
          </cell>
          <cell r="N433">
            <v>0</v>
          </cell>
          <cell r="O433">
            <v>750</v>
          </cell>
          <cell r="R433">
            <v>100</v>
          </cell>
          <cell r="S433">
            <v>0</v>
          </cell>
          <cell r="V433" t="str">
            <v>EBSC Transactional2</v>
          </cell>
          <cell r="W433" t="str">
            <v>Passthroughs</v>
          </cell>
          <cell r="AA433" t="str">
            <v>[10601]  Commonwealth Edison CompanyEBSC TransactionalPassthroughs</v>
          </cell>
          <cell r="AB433" t="str">
            <v>[10601]  Commonwealth Edison CompanyEBSC Transactional (Passthroughs)Contracting</v>
          </cell>
          <cell r="AC433" t="str">
            <v>[10601]  Commonwealth Edison CompanyEBSC Transactional (Passthroughs)Transmission Operations-ComEd (CEDTransmission Operation West)</v>
          </cell>
          <cell r="AF433" t="e">
            <v>#N/A</v>
          </cell>
        </row>
        <row r="434">
          <cell r="E434">
            <v>18153</v>
          </cell>
          <cell r="H434">
            <v>4330</v>
          </cell>
          <cell r="I434">
            <v>4330</v>
          </cell>
          <cell r="J434">
            <v>68632</v>
          </cell>
          <cell r="M434">
            <v>21301</v>
          </cell>
          <cell r="N434">
            <v>4330</v>
          </cell>
          <cell r="O434">
            <v>248499</v>
          </cell>
          <cell r="R434">
            <v>21301</v>
          </cell>
          <cell r="S434">
            <v>4330</v>
          </cell>
          <cell r="V434" t="str">
            <v>EBSC Transactional2</v>
          </cell>
          <cell r="W434" t="str">
            <v>Tools For People</v>
          </cell>
          <cell r="AA434" t="str">
            <v>[10601]  Commonwealth Edison CompanyEBSC TransactionalTools For People</v>
          </cell>
          <cell r="AB434" t="str">
            <v>[10601]  Commonwealth Edison CompanyEBSC Transactional (Tools For People)Business Services</v>
          </cell>
          <cell r="AC434" t="str">
            <v>[10601]  Commonwealth Edison CompanyEBSC Transactional (Tools For People)Transmission Operations-ComEd (CEDTransmission Operation West)</v>
          </cell>
          <cell r="AF434" t="e">
            <v>#N/A</v>
          </cell>
        </row>
        <row r="435">
          <cell r="E435">
            <v>1504</v>
          </cell>
          <cell r="H435">
            <v>1830</v>
          </cell>
          <cell r="I435">
            <v>1830</v>
          </cell>
          <cell r="J435">
            <v>11111</v>
          </cell>
          <cell r="M435">
            <v>2222</v>
          </cell>
          <cell r="N435">
            <v>1830</v>
          </cell>
          <cell r="O435">
            <v>37778</v>
          </cell>
          <cell r="R435">
            <v>2222</v>
          </cell>
          <cell r="S435">
            <v>1830</v>
          </cell>
          <cell r="V435" t="str">
            <v>EBSC Transactional2</v>
          </cell>
          <cell r="W435" t="str">
            <v>Passthroughs</v>
          </cell>
          <cell r="AA435" t="str">
            <v>[10601]  Commonwealth Edison CompanyEBSC TransactionalPassthroughs</v>
          </cell>
          <cell r="AB435" t="str">
            <v>[10601]  Commonwealth Edison CompanyEBSC Transactional (Passthroughs)Other Operating Expenses</v>
          </cell>
          <cell r="AC435" t="str">
            <v>[10601]  Commonwealth Edison CompanyEBSC Transactional (Passthroughs)Transmission Operations-ComEd (CEDTransmission Operation West)</v>
          </cell>
          <cell r="AF435" t="e">
            <v>#N/A</v>
          </cell>
        </row>
        <row r="436">
          <cell r="E436">
            <v>4130</v>
          </cell>
          <cell r="H436">
            <v>220</v>
          </cell>
          <cell r="I436">
            <v>220</v>
          </cell>
          <cell r="J436">
            <v>16674</v>
          </cell>
          <cell r="M436">
            <v>726</v>
          </cell>
          <cell r="N436">
            <v>220</v>
          </cell>
          <cell r="O436">
            <v>51474</v>
          </cell>
          <cell r="R436">
            <v>726</v>
          </cell>
          <cell r="S436">
            <v>220</v>
          </cell>
          <cell r="V436" t="str">
            <v>EBSC Transactional2</v>
          </cell>
          <cell r="W436" t="str">
            <v>Tools For People</v>
          </cell>
          <cell r="AA436" t="str">
            <v>[10601]  Commonwealth Edison CompanyEBSC TransactionalTools For People</v>
          </cell>
          <cell r="AB436" t="str">
            <v>[10601]  Commonwealth Edison CompanyEBSC Transactional (Tools For People)Business Services</v>
          </cell>
          <cell r="AC436" t="str">
            <v>[10601]  Commonwealth Edison CompanyEBSC Transactional (Tools For People)Transmission Operations-ComEd (CED Transmission Planning West)</v>
          </cell>
          <cell r="AF436" t="e">
            <v>#N/A</v>
          </cell>
        </row>
        <row r="437">
          <cell r="E437">
            <v>229</v>
          </cell>
          <cell r="H437">
            <v>271</v>
          </cell>
          <cell r="I437">
            <v>271</v>
          </cell>
          <cell r="J437">
            <v>1124</v>
          </cell>
          <cell r="M437">
            <v>876</v>
          </cell>
          <cell r="N437">
            <v>271</v>
          </cell>
          <cell r="O437">
            <v>5124</v>
          </cell>
          <cell r="R437">
            <v>876</v>
          </cell>
          <cell r="S437">
            <v>271</v>
          </cell>
          <cell r="V437" t="str">
            <v>EBSC Transactional2</v>
          </cell>
          <cell r="W437" t="str">
            <v>Passthroughs</v>
          </cell>
          <cell r="AA437" t="str">
            <v>[10601]  Commonwealth Edison CompanyEBSC TransactionalPassthroughs</v>
          </cell>
          <cell r="AB437" t="str">
            <v>[10601]  Commonwealth Edison CompanyEBSC Transactional (Passthroughs)Other Operating Expenses</v>
          </cell>
          <cell r="AC437" t="str">
            <v>[10601]  Commonwealth Edison CompanyEBSC Transactional (Passthroughs)Transmission Operations-ComEd (CED Transmission Planning West)</v>
          </cell>
          <cell r="AF437" t="e">
            <v>#N/A</v>
          </cell>
        </row>
        <row r="438">
          <cell r="E438">
            <v>782</v>
          </cell>
          <cell r="H438">
            <v>3043</v>
          </cell>
          <cell r="I438">
            <v>3043</v>
          </cell>
          <cell r="J438">
            <v>5146</v>
          </cell>
          <cell r="M438">
            <v>10154</v>
          </cell>
          <cell r="N438">
            <v>3043</v>
          </cell>
          <cell r="O438">
            <v>35746</v>
          </cell>
          <cell r="R438">
            <v>10154</v>
          </cell>
          <cell r="S438">
            <v>3043</v>
          </cell>
          <cell r="V438" t="str">
            <v>EBSC Transactional2</v>
          </cell>
          <cell r="W438" t="str">
            <v>Tools For People</v>
          </cell>
          <cell r="AA438" t="str">
            <v>[10601]  Commonwealth Edison CompanyEBSC TransactionalTools For People</v>
          </cell>
          <cell r="AB438" t="str">
            <v>[10601]  Commonwealth Edison CompanyEBSC Transactional (Tools For People)Business Services</v>
          </cell>
          <cell r="AC438" t="str">
            <v>[10601]  Commonwealth Edison CompanyEBSC Transactional (Tools For People)Transmission Operations-ComEd (Trans Strat&amp;Business Oper West)</v>
          </cell>
          <cell r="AF438" t="e">
            <v>#N/A</v>
          </cell>
        </row>
        <row r="439">
          <cell r="E439">
            <v>96</v>
          </cell>
          <cell r="H439">
            <v>604</v>
          </cell>
          <cell r="I439">
            <v>604</v>
          </cell>
          <cell r="J439">
            <v>1113</v>
          </cell>
          <cell r="M439">
            <v>1687</v>
          </cell>
          <cell r="N439">
            <v>604</v>
          </cell>
          <cell r="O439">
            <v>6713</v>
          </cell>
          <cell r="R439">
            <v>1687</v>
          </cell>
          <cell r="S439">
            <v>604</v>
          </cell>
          <cell r="V439" t="str">
            <v>EBSC Transactional2</v>
          </cell>
          <cell r="W439" t="str">
            <v>Passthroughs</v>
          </cell>
          <cell r="AA439" t="str">
            <v>[10601]  Commonwealth Edison CompanyEBSC TransactionalPassthroughs</v>
          </cell>
          <cell r="AB439" t="str">
            <v>[10601]  Commonwealth Edison CompanyEBSC Transactional (Passthroughs)Other Operating Expenses</v>
          </cell>
          <cell r="AC439" t="str">
            <v>[10601]  Commonwealth Edison CompanyEBSC Transactional (Passthroughs)Transmission Operations-ComEd (Trans Strat&amp;Business Oper West)</v>
          </cell>
          <cell r="AF439" t="e">
            <v>#N/A</v>
          </cell>
        </row>
        <row r="440">
          <cell r="E440">
            <v>947</v>
          </cell>
          <cell r="H440">
            <v>603</v>
          </cell>
          <cell r="I440">
            <v>603</v>
          </cell>
          <cell r="J440">
            <v>4327</v>
          </cell>
          <cell r="M440">
            <v>1873</v>
          </cell>
          <cell r="N440">
            <v>603</v>
          </cell>
          <cell r="O440">
            <v>16727</v>
          </cell>
          <cell r="R440">
            <v>1873</v>
          </cell>
          <cell r="S440">
            <v>603</v>
          </cell>
          <cell r="V440" t="str">
            <v>EBSC Transactional2</v>
          </cell>
          <cell r="W440" t="str">
            <v>Tools For People</v>
          </cell>
          <cell r="AA440" t="str">
            <v>[10005]  Exelon Delivery Shared ServiceEBSC TransactionalTools For People</v>
          </cell>
          <cell r="AB440" t="str">
            <v>[10005]  Exelon Delivery Shared ServiceEBSC Transactional (Tools For People)Business Services</v>
          </cell>
          <cell r="AC440" t="str">
            <v>[10005]  Exelon Delivery Shared ServiceEBSC Transactional (Tools For People)  (~04983 - VP - EED Trans Ops and Plan)</v>
          </cell>
          <cell r="AF440" t="e">
            <v>#N/A</v>
          </cell>
        </row>
        <row r="441">
          <cell r="E441">
            <v>369</v>
          </cell>
          <cell r="H441">
            <v>1231</v>
          </cell>
          <cell r="I441">
            <v>1231</v>
          </cell>
          <cell r="J441">
            <v>1323</v>
          </cell>
          <cell r="M441">
            <v>5077</v>
          </cell>
          <cell r="N441">
            <v>1231</v>
          </cell>
          <cell r="O441">
            <v>14123</v>
          </cell>
          <cell r="R441">
            <v>5077</v>
          </cell>
          <cell r="S441">
            <v>1231</v>
          </cell>
          <cell r="V441" t="str">
            <v>EBSC Transactional2</v>
          </cell>
          <cell r="W441" t="str">
            <v>Passthroughs</v>
          </cell>
          <cell r="AA441" t="str">
            <v>[10005]  Exelon Delivery Shared ServiceEBSC TransactionalPassthroughs</v>
          </cell>
          <cell r="AB441" t="str">
            <v>[10005]  Exelon Delivery Shared ServiceEBSC Transactional (Passthroughs)Other Operating Expenses</v>
          </cell>
          <cell r="AC441" t="str">
            <v>[10005]  Exelon Delivery Shared ServiceEBSC Transactional (Passthroughs)  (~04983 - VP - EED Trans Ops and Plan)</v>
          </cell>
          <cell r="AF441" t="e">
            <v>#N/A</v>
          </cell>
        </row>
        <row r="442">
          <cell r="E442">
            <v>1074</v>
          </cell>
          <cell r="H442">
            <v>-155</v>
          </cell>
          <cell r="I442">
            <v>-155</v>
          </cell>
          <cell r="J442">
            <v>4123</v>
          </cell>
          <cell r="M442">
            <v>-448</v>
          </cell>
          <cell r="N442">
            <v>-155</v>
          </cell>
          <cell r="O442">
            <v>11473</v>
          </cell>
          <cell r="R442">
            <v>-448</v>
          </cell>
          <cell r="S442">
            <v>-155</v>
          </cell>
          <cell r="V442" t="str">
            <v>EBSC Transactional2</v>
          </cell>
          <cell r="W442" t="str">
            <v>Tools For People</v>
          </cell>
          <cell r="AA442" t="str">
            <v>[10005]  Exelon Delivery Shared ServiceEBSC TransactionalTools For People</v>
          </cell>
          <cell r="AB442" t="str">
            <v>[10005]  Exelon Delivery Shared ServiceEBSC Transactional (Tools For People)Business Services</v>
          </cell>
          <cell r="AC442" t="str">
            <v>[10005]  Exelon Delivery Shared ServiceEBSC Transactional (Tools For People)Asset Perfor &amp; Invest Strategy (04915 - OVP For Asset Ivest Str &amp; Dev)</v>
          </cell>
          <cell r="AF442" t="e">
            <v>#N/A</v>
          </cell>
        </row>
        <row r="443">
          <cell r="E443">
            <v>3687</v>
          </cell>
          <cell r="H443">
            <v>-3687</v>
          </cell>
          <cell r="I443">
            <v>-3687</v>
          </cell>
          <cell r="J443">
            <v>5289</v>
          </cell>
          <cell r="M443">
            <v>-5289</v>
          </cell>
          <cell r="N443">
            <v>-3687</v>
          </cell>
          <cell r="O443">
            <v>5289</v>
          </cell>
          <cell r="R443">
            <v>-5289</v>
          </cell>
          <cell r="S443">
            <v>-3687</v>
          </cell>
          <cell r="V443" t="str">
            <v>EBSC Transactional2</v>
          </cell>
          <cell r="W443" t="str">
            <v>Passthroughs</v>
          </cell>
          <cell r="AA443" t="str">
            <v>[10005]  Exelon Delivery Shared ServiceEBSC TransactionalPassthroughs</v>
          </cell>
          <cell r="AB443" t="str">
            <v>[10005]  Exelon Delivery Shared ServiceEBSC Transactional (Passthroughs)Other Operating Expenses</v>
          </cell>
          <cell r="AC443" t="str">
            <v>[10005]  Exelon Delivery Shared ServiceEBSC Transactional (Passthroughs)Asset Perfor &amp; Invest Strategy (04915 - OVP For Asset Ivest Str &amp; Dev)</v>
          </cell>
          <cell r="AF443" t="e">
            <v>#N/A</v>
          </cell>
        </row>
        <row r="444">
          <cell r="E444">
            <v>2807</v>
          </cell>
          <cell r="H444">
            <v>-382</v>
          </cell>
          <cell r="I444">
            <v>-382</v>
          </cell>
          <cell r="J444">
            <v>11466</v>
          </cell>
          <cell r="M444">
            <v>-1767</v>
          </cell>
          <cell r="N444">
            <v>-382</v>
          </cell>
          <cell r="O444">
            <v>30864</v>
          </cell>
          <cell r="R444">
            <v>-1767</v>
          </cell>
          <cell r="S444">
            <v>-382</v>
          </cell>
          <cell r="V444" t="str">
            <v>EBSC Transactional2</v>
          </cell>
          <cell r="W444" t="str">
            <v>Tools For People</v>
          </cell>
          <cell r="AA444" t="str">
            <v>[10005]  Exelon Delivery Shared ServiceEBSC TransactionalTools For People</v>
          </cell>
          <cell r="AB444" t="str">
            <v>[10005]  Exelon Delivery Shared ServiceEBSC Transactional (Tools For People)Business Services</v>
          </cell>
          <cell r="AC444" t="str">
            <v>[10005]  Exelon Delivery Shared ServiceEBSC Transactional (Tools For People)Asset Perfor &amp; Invest Strategy (04918 - Performance Analysis &amp; Program)</v>
          </cell>
          <cell r="AF444" t="e">
            <v>#N/A</v>
          </cell>
        </row>
        <row r="445">
          <cell r="E445">
            <v>191</v>
          </cell>
          <cell r="H445">
            <v>-191</v>
          </cell>
          <cell r="I445">
            <v>-191</v>
          </cell>
          <cell r="J445">
            <v>3390</v>
          </cell>
          <cell r="M445">
            <v>-3390</v>
          </cell>
          <cell r="N445">
            <v>-191</v>
          </cell>
          <cell r="O445">
            <v>3390</v>
          </cell>
          <cell r="R445">
            <v>-3390</v>
          </cell>
          <cell r="S445">
            <v>-191</v>
          </cell>
          <cell r="V445" t="str">
            <v>EBSC Transactional2</v>
          </cell>
          <cell r="W445" t="str">
            <v>Passthroughs</v>
          </cell>
          <cell r="AA445" t="str">
            <v>[10005]  Exelon Delivery Shared ServiceEBSC TransactionalPassthroughs</v>
          </cell>
          <cell r="AB445" t="str">
            <v>[10005]  Exelon Delivery Shared ServiceEBSC Transactional (Passthroughs)Other Operating Expenses</v>
          </cell>
          <cell r="AC445" t="str">
            <v>[10005]  Exelon Delivery Shared ServiceEBSC Transactional (Passthroughs)Asset Perfor &amp; Invest Strategy (04918 - Performance Analysis &amp; Program)</v>
          </cell>
          <cell r="AF445" t="e">
            <v>#N/A</v>
          </cell>
        </row>
        <row r="446">
          <cell r="E446">
            <v>4077</v>
          </cell>
          <cell r="H446">
            <v>112</v>
          </cell>
          <cell r="I446">
            <v>112</v>
          </cell>
          <cell r="J446">
            <v>17236</v>
          </cell>
          <cell r="M446">
            <v>-480</v>
          </cell>
          <cell r="N446">
            <v>112</v>
          </cell>
          <cell r="O446">
            <v>50747</v>
          </cell>
          <cell r="R446">
            <v>-480</v>
          </cell>
          <cell r="S446">
            <v>112</v>
          </cell>
          <cell r="V446" t="str">
            <v>EBSC Transactional2</v>
          </cell>
          <cell r="W446" t="str">
            <v>Tools For People</v>
          </cell>
          <cell r="AA446" t="str">
            <v>[10005]  Exelon Delivery Shared ServiceEBSC TransactionalTools For People</v>
          </cell>
          <cell r="AB446" t="str">
            <v>[10005]  Exelon Delivery Shared ServiceEBSC Transactional (Tools For People)Business Services</v>
          </cell>
          <cell r="AC446" t="str">
            <v>[10005]  Exelon Delivery Shared ServiceEBSC Transactional (Tools For People)Asset Perfor &amp; Invest Strategy (04919 - Business Performance Measuremt)</v>
          </cell>
          <cell r="AF446" t="e">
            <v>#N/A</v>
          </cell>
        </row>
        <row r="447">
          <cell r="E447">
            <v>625</v>
          </cell>
          <cell r="H447">
            <v>-625</v>
          </cell>
          <cell r="I447">
            <v>-625</v>
          </cell>
          <cell r="J447">
            <v>3219</v>
          </cell>
          <cell r="M447">
            <v>-3219</v>
          </cell>
          <cell r="N447">
            <v>-625</v>
          </cell>
          <cell r="O447">
            <v>3219</v>
          </cell>
          <cell r="R447">
            <v>-3219</v>
          </cell>
          <cell r="S447">
            <v>-625</v>
          </cell>
          <cell r="V447" t="str">
            <v>EBSC Transactional2</v>
          </cell>
          <cell r="W447" t="str">
            <v>Passthroughs</v>
          </cell>
          <cell r="AA447" t="str">
            <v>[10005]  Exelon Delivery Shared ServiceEBSC TransactionalPassthroughs</v>
          </cell>
          <cell r="AB447" t="str">
            <v>[10005]  Exelon Delivery Shared ServiceEBSC Transactional (Passthroughs)Other Operating Expenses</v>
          </cell>
          <cell r="AC447" t="str">
            <v>[10005]  Exelon Delivery Shared ServiceEBSC Transactional (Passthroughs)Asset Perfor &amp; Invest Strategy (04919 - Business Performance Measuremt)</v>
          </cell>
          <cell r="AF447" t="e">
            <v>#N/A</v>
          </cell>
        </row>
        <row r="448">
          <cell r="E448">
            <v>2223</v>
          </cell>
          <cell r="H448">
            <v>-783</v>
          </cell>
          <cell r="I448">
            <v>-783</v>
          </cell>
          <cell r="J448">
            <v>8903</v>
          </cell>
          <cell r="M448">
            <v>-3143</v>
          </cell>
          <cell r="N448">
            <v>-783</v>
          </cell>
          <cell r="O448">
            <v>20423</v>
          </cell>
          <cell r="R448">
            <v>-3143</v>
          </cell>
          <cell r="S448">
            <v>-783</v>
          </cell>
          <cell r="V448" t="str">
            <v>EBSC Transactional2</v>
          </cell>
          <cell r="W448" t="str">
            <v>Tools For People</v>
          </cell>
          <cell r="AA448" t="str">
            <v>[10005]  Exelon Delivery Shared ServiceEBSC TransactionalTools For People</v>
          </cell>
          <cell r="AB448" t="str">
            <v>[10005]  Exelon Delivery Shared ServiceEBSC Transactional (Tools For People)Business Services</v>
          </cell>
          <cell r="AC448" t="str">
            <v>[10005]  Exelon Delivery Shared ServiceEBSC Transactional (Tools For People)Asset Perfor &amp; Invest Strategy (04920 - Work Priorization &amp; Invest Str)</v>
          </cell>
          <cell r="AF448" t="e">
            <v>#N/A</v>
          </cell>
        </row>
        <row r="449">
          <cell r="E449">
            <v>1627</v>
          </cell>
          <cell r="H449">
            <v>-1627</v>
          </cell>
          <cell r="I449">
            <v>-1627</v>
          </cell>
          <cell r="J449">
            <v>6121</v>
          </cell>
          <cell r="M449">
            <v>-6121</v>
          </cell>
          <cell r="N449">
            <v>-1627</v>
          </cell>
          <cell r="O449">
            <v>6121</v>
          </cell>
          <cell r="R449">
            <v>-6121</v>
          </cell>
          <cell r="S449">
            <v>-1627</v>
          </cell>
          <cell r="V449" t="str">
            <v>EBSC Transactional2</v>
          </cell>
          <cell r="W449" t="str">
            <v>Passthroughs</v>
          </cell>
          <cell r="AA449" t="str">
            <v>[10005]  Exelon Delivery Shared ServiceEBSC TransactionalPassthroughs</v>
          </cell>
          <cell r="AB449" t="str">
            <v>[10005]  Exelon Delivery Shared ServiceEBSC Transactional (Passthroughs)Other Operating Expenses</v>
          </cell>
          <cell r="AC449" t="str">
            <v>[10005]  Exelon Delivery Shared ServiceEBSC Transactional (Passthroughs)Asset Perfor &amp; Invest Strategy (04920 - Work Priorization &amp; Invest Str)</v>
          </cell>
          <cell r="AF449" t="e">
            <v>#N/A</v>
          </cell>
        </row>
        <row r="450">
          <cell r="E450">
            <v>1809</v>
          </cell>
          <cell r="H450">
            <v>-329</v>
          </cell>
          <cell r="I450">
            <v>-329</v>
          </cell>
          <cell r="J450">
            <v>8093</v>
          </cell>
          <cell r="M450">
            <v>-2171</v>
          </cell>
          <cell r="N450">
            <v>-329</v>
          </cell>
          <cell r="O450">
            <v>19938</v>
          </cell>
          <cell r="R450">
            <v>-2171</v>
          </cell>
          <cell r="S450">
            <v>-329</v>
          </cell>
          <cell r="V450" t="str">
            <v>EBSC Transactional2</v>
          </cell>
          <cell r="W450" t="str">
            <v>Tools For People</v>
          </cell>
          <cell r="AA450" t="str">
            <v>[10005]  Exelon Delivery Shared ServiceEBSC TransactionalTools For People</v>
          </cell>
          <cell r="AB450" t="str">
            <v>[10005]  Exelon Delivery Shared ServiceEBSC Transactional (Tools For People)Business Services</v>
          </cell>
          <cell r="AC450" t="str">
            <v>[10005]  Exelon Delivery Shared ServiceEBSC Transactional (Tools For People)Asset Perfor &amp; Invest Strategy (04922 - Capacity Planning)</v>
          </cell>
          <cell r="AF450" t="e">
            <v>#N/A</v>
          </cell>
        </row>
        <row r="451">
          <cell r="E451">
            <v>4454</v>
          </cell>
          <cell r="H451">
            <v>-4454</v>
          </cell>
          <cell r="I451">
            <v>-4454</v>
          </cell>
          <cell r="J451">
            <v>5297</v>
          </cell>
          <cell r="M451">
            <v>-5297</v>
          </cell>
          <cell r="N451">
            <v>-4454</v>
          </cell>
          <cell r="O451">
            <v>5297</v>
          </cell>
          <cell r="R451">
            <v>-5297</v>
          </cell>
          <cell r="S451">
            <v>-4454</v>
          </cell>
          <cell r="V451" t="str">
            <v>EBSC Transactional2</v>
          </cell>
          <cell r="W451" t="str">
            <v>Passthroughs</v>
          </cell>
          <cell r="AA451" t="str">
            <v>[10005]  Exelon Delivery Shared ServiceEBSC TransactionalPassthroughs</v>
          </cell>
          <cell r="AB451" t="str">
            <v>[10005]  Exelon Delivery Shared ServiceEBSC Transactional (Passthroughs)Other Operating Expenses</v>
          </cell>
          <cell r="AC451" t="str">
            <v>[10005]  Exelon Delivery Shared ServiceEBSC Transactional (Passthroughs)Asset Perfor &amp; Invest Strategy (04922 - Capacity Planning)</v>
          </cell>
          <cell r="AF451" t="e">
            <v>#N/A</v>
          </cell>
        </row>
        <row r="452">
          <cell r="E452">
            <v>546</v>
          </cell>
          <cell r="H452">
            <v>-359</v>
          </cell>
          <cell r="I452">
            <v>-359</v>
          </cell>
          <cell r="J452">
            <v>1858</v>
          </cell>
          <cell r="M452">
            <v>-1110</v>
          </cell>
          <cell r="N452">
            <v>-359</v>
          </cell>
          <cell r="O452">
            <v>3354</v>
          </cell>
          <cell r="R452">
            <v>-1110</v>
          </cell>
          <cell r="S452">
            <v>-359</v>
          </cell>
          <cell r="V452" t="str">
            <v>EBSC Transactional2</v>
          </cell>
          <cell r="W452" t="str">
            <v>Tools For People</v>
          </cell>
          <cell r="AA452" t="str">
            <v>[10005]  Exelon Delivery Shared ServiceEBSC TransactionalTools For People</v>
          </cell>
          <cell r="AB452" t="str">
            <v>[10005]  Exelon Delivery Shared ServiceEBSC Transactional (Tools For People)Business Services</v>
          </cell>
          <cell r="AC452" t="str">
            <v>[10005]  Exelon Delivery Shared ServiceEBSC Transactional (Tools For People)Asset Perfor &amp; Invest Strategy (04938 - Research &amp; Development)</v>
          </cell>
          <cell r="AF452" t="e">
            <v>#N/A</v>
          </cell>
        </row>
        <row r="453">
          <cell r="E453">
            <v>171</v>
          </cell>
          <cell r="H453">
            <v>-171</v>
          </cell>
          <cell r="I453">
            <v>-171</v>
          </cell>
          <cell r="J453">
            <v>779</v>
          </cell>
          <cell r="M453">
            <v>-779</v>
          </cell>
          <cell r="N453">
            <v>-171</v>
          </cell>
          <cell r="O453">
            <v>779</v>
          </cell>
          <cell r="R453">
            <v>-779</v>
          </cell>
          <cell r="S453">
            <v>-171</v>
          </cell>
          <cell r="V453" t="str">
            <v>EBSC Transactional2</v>
          </cell>
          <cell r="W453" t="str">
            <v>Passthroughs</v>
          </cell>
          <cell r="AA453" t="str">
            <v>[10005]  Exelon Delivery Shared ServiceEBSC TransactionalPassthroughs</v>
          </cell>
          <cell r="AB453" t="str">
            <v>[10005]  Exelon Delivery Shared ServiceEBSC Transactional (Passthroughs)Other Operating Expenses</v>
          </cell>
          <cell r="AC453" t="str">
            <v>[10005]  Exelon Delivery Shared ServiceEBSC Transactional (Passthroughs)Asset Perfor &amp; Invest Strategy (04938 - Research &amp; Development)</v>
          </cell>
          <cell r="AF453" t="e">
            <v>#N/A</v>
          </cell>
        </row>
        <row r="454">
          <cell r="E454">
            <v>3611</v>
          </cell>
          <cell r="H454">
            <v>-3323</v>
          </cell>
          <cell r="I454">
            <v>-3323</v>
          </cell>
          <cell r="J454">
            <v>15033</v>
          </cell>
          <cell r="M454">
            <v>-13883</v>
          </cell>
          <cell r="N454">
            <v>-3323</v>
          </cell>
          <cell r="O454">
            <v>17333</v>
          </cell>
          <cell r="R454">
            <v>-13883</v>
          </cell>
          <cell r="S454">
            <v>-3323</v>
          </cell>
          <cell r="V454" t="str">
            <v>EBSC Transactional2</v>
          </cell>
          <cell r="W454" t="str">
            <v>Tools For People</v>
          </cell>
          <cell r="AA454" t="str">
            <v>[10005]  Exelon Delivery Shared ServiceEBSC TransactionalTools For People</v>
          </cell>
          <cell r="AB454" t="str">
            <v>[10005]  Exelon Delivery Shared ServiceEBSC Transactional (Tools For People)Business Services</v>
          </cell>
          <cell r="AC454" t="str">
            <v>[10005]  Exelon Delivery Shared ServiceEBSC Transactional (Tools For People)Asset Perfor &amp; Invest Strategy (App Support &amp; Bus Process Imp.)</v>
          </cell>
          <cell r="AF454" t="e">
            <v>#N/A</v>
          </cell>
        </row>
        <row r="455">
          <cell r="E455">
            <v>828</v>
          </cell>
          <cell r="H455">
            <v>-828</v>
          </cell>
          <cell r="I455">
            <v>-828</v>
          </cell>
          <cell r="J455">
            <v>3725</v>
          </cell>
          <cell r="M455">
            <v>-3725</v>
          </cell>
          <cell r="N455">
            <v>-828</v>
          </cell>
          <cell r="O455">
            <v>3725</v>
          </cell>
          <cell r="R455">
            <v>-3725</v>
          </cell>
          <cell r="S455">
            <v>-828</v>
          </cell>
          <cell r="V455" t="str">
            <v>EBSC Transactional2</v>
          </cell>
          <cell r="W455" t="str">
            <v>Passthroughs</v>
          </cell>
          <cell r="AA455" t="str">
            <v>[10005]  Exelon Delivery Shared ServiceEBSC TransactionalPassthroughs</v>
          </cell>
          <cell r="AB455" t="str">
            <v>[10005]  Exelon Delivery Shared ServiceEBSC Transactional (Passthroughs)Other Operating Expenses</v>
          </cell>
          <cell r="AC455" t="str">
            <v>[10005]  Exelon Delivery Shared ServiceEBSC Transactional (Passthroughs)Asset Perfor &amp; Invest Strategy (App Support &amp; Bus Process Imp.)</v>
          </cell>
          <cell r="AF455" t="e">
            <v>#N/A</v>
          </cell>
        </row>
        <row r="456">
          <cell r="E456">
            <v>22003</v>
          </cell>
          <cell r="H456">
            <v>-21331</v>
          </cell>
          <cell r="I456">
            <v>-21331</v>
          </cell>
          <cell r="J456">
            <v>26192</v>
          </cell>
          <cell r="M456">
            <v>-23504</v>
          </cell>
          <cell r="N456">
            <v>-21331</v>
          </cell>
          <cell r="O456">
            <v>31568</v>
          </cell>
          <cell r="R456">
            <v>-23504</v>
          </cell>
          <cell r="S456">
            <v>-21331</v>
          </cell>
          <cell r="V456" t="str">
            <v>EBSC Transactional2</v>
          </cell>
          <cell r="W456" t="str">
            <v>Tools For People</v>
          </cell>
          <cell r="AA456" t="str">
            <v>[10005]  Exelon Delivery Shared ServiceEBSC TransactionalTools For People</v>
          </cell>
          <cell r="AB456" t="str">
            <v>[10005]  Exelon Delivery Shared ServiceEBSC Transactional (Tools For People)Business Services</v>
          </cell>
          <cell r="AC456" t="str">
            <v>[10005]  Exelon Delivery Shared ServiceEBSC Transactional (Tools For People)Customer &amp; Marketing Services (EED Customer Contact Center)</v>
          </cell>
          <cell r="AF456" t="e">
            <v>#N/A</v>
          </cell>
        </row>
        <row r="457">
          <cell r="E457">
            <v>1698</v>
          </cell>
          <cell r="H457">
            <v>-1698</v>
          </cell>
          <cell r="I457">
            <v>-1698</v>
          </cell>
          <cell r="J457">
            <v>3645</v>
          </cell>
          <cell r="M457">
            <v>-3645</v>
          </cell>
          <cell r="N457">
            <v>-1698</v>
          </cell>
          <cell r="O457">
            <v>3645</v>
          </cell>
          <cell r="R457">
            <v>-3645</v>
          </cell>
          <cell r="S457">
            <v>-1698</v>
          </cell>
          <cell r="V457" t="str">
            <v>EBSC Transactional2</v>
          </cell>
          <cell r="W457" t="str">
            <v>Passthroughs</v>
          </cell>
          <cell r="AA457" t="str">
            <v>[10005]  Exelon Delivery Shared ServiceEBSC TransactionalPassthroughs</v>
          </cell>
          <cell r="AB457" t="str">
            <v>[10005]  Exelon Delivery Shared ServiceEBSC Transactional (Passthroughs)Other Operating Expenses</v>
          </cell>
          <cell r="AC457" t="str">
            <v>[10005]  Exelon Delivery Shared ServiceEBSC Transactional (Passthroughs)Customer &amp; Marketing Services (EED Customer Contact Center)</v>
          </cell>
          <cell r="AF457" t="e">
            <v>#N/A</v>
          </cell>
        </row>
        <row r="458">
          <cell r="E458">
            <v>-31668</v>
          </cell>
          <cell r="H458">
            <v>34866</v>
          </cell>
          <cell r="I458">
            <v>65206</v>
          </cell>
          <cell r="J458">
            <v>45187</v>
          </cell>
          <cell r="M458">
            <v>-32129</v>
          </cell>
          <cell r="N458">
            <v>65206</v>
          </cell>
          <cell r="O458">
            <v>73491</v>
          </cell>
          <cell r="R458">
            <v>-34855</v>
          </cell>
          <cell r="S458">
            <v>65206</v>
          </cell>
          <cell r="V458" t="str">
            <v>EBSC Transactional2</v>
          </cell>
          <cell r="W458" t="str">
            <v>Tools For People</v>
          </cell>
          <cell r="AA458" t="str">
            <v>[10005]  Exelon Delivery Shared ServiceEBSC TransactionalTools For People</v>
          </cell>
          <cell r="AB458" t="str">
            <v>[10005]  Exelon Delivery Shared ServiceEBSC Transactional (Tools For People)Business Services</v>
          </cell>
          <cell r="AC458" t="str">
            <v>[10005]  Exelon Delivery Shared ServiceEBSC Transactional (Tools For People)Customer &amp; Marketing Services (EED Customer Field Ops)</v>
          </cell>
          <cell r="AF458" t="e">
            <v>#N/A</v>
          </cell>
        </row>
        <row r="459">
          <cell r="E459">
            <v>1315</v>
          </cell>
          <cell r="H459">
            <v>-1025</v>
          </cell>
          <cell r="I459">
            <v>75</v>
          </cell>
          <cell r="J459">
            <v>6740</v>
          </cell>
          <cell r="M459">
            <v>-5582</v>
          </cell>
          <cell r="N459">
            <v>75</v>
          </cell>
          <cell r="O459">
            <v>17856</v>
          </cell>
          <cell r="R459">
            <v>-14383</v>
          </cell>
          <cell r="S459">
            <v>75</v>
          </cell>
          <cell r="V459" t="str">
            <v>EBSC Transactional2</v>
          </cell>
          <cell r="W459" t="str">
            <v>Passthroughs</v>
          </cell>
          <cell r="AA459" t="str">
            <v>[10005]  Exelon Delivery Shared ServiceEBSC TransactionalPassthroughs</v>
          </cell>
          <cell r="AB459" t="str">
            <v>[10005]  Exelon Delivery Shared ServiceEBSC Transactional (Passthroughs)Other Operating Expenses</v>
          </cell>
          <cell r="AC459" t="str">
            <v>[10005]  Exelon Delivery Shared ServiceEBSC Transactional (Passthroughs)Customer &amp; Marketing Services (EED Customer Field Ops)</v>
          </cell>
          <cell r="AF459" t="e">
            <v>#N/A</v>
          </cell>
        </row>
        <row r="460">
          <cell r="E460">
            <v>2731</v>
          </cell>
          <cell r="H460">
            <v>2719</v>
          </cell>
          <cell r="I460">
            <v>2742</v>
          </cell>
          <cell r="J460">
            <v>16245</v>
          </cell>
          <cell r="M460">
            <v>5554</v>
          </cell>
          <cell r="N460">
            <v>2742</v>
          </cell>
          <cell r="O460">
            <v>60030</v>
          </cell>
          <cell r="R460">
            <v>3453</v>
          </cell>
          <cell r="S460">
            <v>2742</v>
          </cell>
          <cell r="V460" t="str">
            <v>EBSC Transactional2</v>
          </cell>
          <cell r="W460" t="str">
            <v>Tools For People</v>
          </cell>
          <cell r="AA460" t="str">
            <v>[10005]  Exelon Delivery Shared ServiceEBSC TransactionalTools For People</v>
          </cell>
          <cell r="AB460" t="str">
            <v>[10005]  Exelon Delivery Shared ServiceEBSC Transactional (Tools For People)Business Services</v>
          </cell>
          <cell r="AC460" t="str">
            <v>[10005]  Exelon Delivery Shared ServiceEBSC Transactional (Tools For People)Customer &amp; Marketing Services (EED Customer Financial Ops)</v>
          </cell>
          <cell r="AF460" t="e">
            <v>#N/A</v>
          </cell>
        </row>
        <row r="461">
          <cell r="E461">
            <v>4168</v>
          </cell>
          <cell r="H461">
            <v>-3451</v>
          </cell>
          <cell r="I461">
            <v>-3406</v>
          </cell>
          <cell r="J461">
            <v>8542</v>
          </cell>
          <cell r="M461">
            <v>-5672</v>
          </cell>
          <cell r="N461">
            <v>-3406</v>
          </cell>
          <cell r="O461">
            <v>14640</v>
          </cell>
          <cell r="R461">
            <v>-6362</v>
          </cell>
          <cell r="S461">
            <v>-3406</v>
          </cell>
          <cell r="V461" t="str">
            <v>EBSC Transactional2</v>
          </cell>
          <cell r="W461" t="str">
            <v>Passthroughs</v>
          </cell>
          <cell r="AA461" t="str">
            <v>[10005]  Exelon Delivery Shared ServiceEBSC TransactionalPassthroughs</v>
          </cell>
          <cell r="AB461" t="str">
            <v>[10005]  Exelon Delivery Shared ServiceEBSC Transactional (Passthroughs)Other Operating Expenses</v>
          </cell>
          <cell r="AC461" t="str">
            <v>[10005]  Exelon Delivery Shared ServiceEBSC Transactional (Passthroughs)Customer &amp; Marketing Services (EED Customer Financial Ops)</v>
          </cell>
          <cell r="AF461" t="e">
            <v>#N/A</v>
          </cell>
        </row>
        <row r="462">
          <cell r="E462">
            <v>3938</v>
          </cell>
          <cell r="H462">
            <v>1814</v>
          </cell>
          <cell r="I462">
            <v>1814</v>
          </cell>
          <cell r="J462">
            <v>15554</v>
          </cell>
          <cell r="M462">
            <v>7454</v>
          </cell>
          <cell r="N462">
            <v>1814</v>
          </cell>
          <cell r="O462">
            <v>65126</v>
          </cell>
          <cell r="R462">
            <v>3892</v>
          </cell>
          <cell r="S462">
            <v>1814</v>
          </cell>
          <cell r="V462" t="str">
            <v>EBSC Transactional2</v>
          </cell>
          <cell r="W462" t="str">
            <v>Tools For People</v>
          </cell>
          <cell r="AA462" t="str">
            <v>[10005]  Exelon Delivery Shared ServiceEBSC TransactionalTools For People</v>
          </cell>
          <cell r="AB462" t="str">
            <v>[10005]  Exelon Delivery Shared ServiceEBSC Transactional (Tools For People)Business Services</v>
          </cell>
          <cell r="AC462" t="str">
            <v>[10005]  Exelon Delivery Shared ServiceEBSC Transactional (Tools For People)Customer &amp; Marketing Services (EED Cust Strategies &amp; Support)</v>
          </cell>
          <cell r="AF462" t="e">
            <v>#N/A</v>
          </cell>
        </row>
        <row r="463">
          <cell r="E463">
            <v>2546</v>
          </cell>
          <cell r="H463">
            <v>-246</v>
          </cell>
          <cell r="I463">
            <v>-246</v>
          </cell>
          <cell r="J463">
            <v>6438</v>
          </cell>
          <cell r="M463">
            <v>2762</v>
          </cell>
          <cell r="N463">
            <v>-246</v>
          </cell>
          <cell r="O463">
            <v>27841</v>
          </cell>
          <cell r="R463">
            <v>-239</v>
          </cell>
          <cell r="S463">
            <v>-246</v>
          </cell>
          <cell r="V463" t="str">
            <v>EBSC Transactional2</v>
          </cell>
          <cell r="W463" t="str">
            <v>Passthroughs</v>
          </cell>
          <cell r="AA463" t="str">
            <v>[10005]  Exelon Delivery Shared ServiceEBSC TransactionalPassthroughs</v>
          </cell>
          <cell r="AB463" t="str">
            <v>[10005]  Exelon Delivery Shared ServiceEBSC Transactional (Passthroughs)Other Operating Expenses</v>
          </cell>
          <cell r="AC463" t="str">
            <v>[10005]  Exelon Delivery Shared ServiceEBSC Transactional (Passthroughs)Customer &amp; Marketing Services (EED Cust Strategies &amp; Support)</v>
          </cell>
          <cell r="AF463" t="e">
            <v>#N/A</v>
          </cell>
        </row>
        <row r="464">
          <cell r="E464">
            <v>19132</v>
          </cell>
          <cell r="H464">
            <v>-15799</v>
          </cell>
          <cell r="I464">
            <v>-15799</v>
          </cell>
          <cell r="J464">
            <v>33071</v>
          </cell>
          <cell r="M464">
            <v>-19739</v>
          </cell>
          <cell r="N464">
            <v>-15799</v>
          </cell>
          <cell r="O464">
            <v>59739</v>
          </cell>
          <cell r="R464">
            <v>-19739</v>
          </cell>
          <cell r="S464">
            <v>-15799</v>
          </cell>
          <cell r="V464" t="str">
            <v>EBSC Transactional2</v>
          </cell>
          <cell r="W464" t="str">
            <v>Tools For People</v>
          </cell>
          <cell r="AA464" t="str">
            <v>[10005]  Exelon Delivery Shared ServiceEBSC TransactionalTools For People</v>
          </cell>
          <cell r="AB464" t="str">
            <v>[10005]  Exelon Delivery Shared ServiceEBSC Transactional (Tools For People)Business Services</v>
          </cell>
          <cell r="AC464" t="str">
            <v>[10005]  Exelon Delivery Shared ServiceEBSC Transactional (Tools For People)Customer &amp; Marketing Services (EED Energy&amp;Marketing Services)</v>
          </cell>
          <cell r="AF464" t="e">
            <v>#N/A</v>
          </cell>
        </row>
        <row r="465">
          <cell r="E465">
            <v>757</v>
          </cell>
          <cell r="H465">
            <v>76</v>
          </cell>
          <cell r="I465">
            <v>76</v>
          </cell>
          <cell r="J465">
            <v>3049</v>
          </cell>
          <cell r="M465">
            <v>283</v>
          </cell>
          <cell r="N465">
            <v>76</v>
          </cell>
          <cell r="O465">
            <v>9717</v>
          </cell>
          <cell r="R465">
            <v>283</v>
          </cell>
          <cell r="S465">
            <v>76</v>
          </cell>
          <cell r="V465" t="str">
            <v>EBSC Transactional2</v>
          </cell>
          <cell r="W465" t="str">
            <v>Passthroughs</v>
          </cell>
          <cell r="AA465" t="str">
            <v>[10005]  Exelon Delivery Shared ServiceEBSC TransactionalPassthroughs</v>
          </cell>
          <cell r="AB465" t="str">
            <v>[10005]  Exelon Delivery Shared ServiceEBSC Transactional (Passthroughs)Other Operating Expenses</v>
          </cell>
          <cell r="AC465" t="str">
            <v>[10005]  Exelon Delivery Shared ServiceEBSC Transactional (Passthroughs)Customer &amp; Marketing Services (EED Energy&amp;Marketing Services)</v>
          </cell>
          <cell r="AF465" t="e">
            <v>#N/A</v>
          </cell>
        </row>
        <row r="466">
          <cell r="E466">
            <v>4185</v>
          </cell>
          <cell r="H466">
            <v>3815</v>
          </cell>
          <cell r="I466">
            <v>2515</v>
          </cell>
          <cell r="J466">
            <v>20060</v>
          </cell>
          <cell r="M466">
            <v>12940</v>
          </cell>
          <cell r="N466">
            <v>2515</v>
          </cell>
          <cell r="O466">
            <v>73660</v>
          </cell>
          <cell r="R466">
            <v>26340</v>
          </cell>
          <cell r="S466">
            <v>2515</v>
          </cell>
          <cell r="V466" t="str">
            <v>EBSC Transactional2</v>
          </cell>
          <cell r="W466" t="str">
            <v>Tools For People</v>
          </cell>
          <cell r="AA466" t="str">
            <v>[10005]  Exelon Delivery Shared ServiceEBSC TransactionalTools For People</v>
          </cell>
          <cell r="AB466" t="str">
            <v>[10005]  Exelon Delivery Shared ServiceEBSC Transactional (Tools For People)Business Services</v>
          </cell>
          <cell r="AC466" t="str">
            <v>[10005]  Exelon Delivery Shared ServiceEBSC Transactional (Tools For People)Customer &amp; Marketing Services (EED Fleet Services)</v>
          </cell>
          <cell r="AF466" t="e">
            <v>#N/A</v>
          </cell>
        </row>
        <row r="467">
          <cell r="E467">
            <v>1685</v>
          </cell>
          <cell r="H467">
            <v>815</v>
          </cell>
          <cell r="I467">
            <v>815</v>
          </cell>
          <cell r="J467">
            <v>8631</v>
          </cell>
          <cell r="M467">
            <v>1369</v>
          </cell>
          <cell r="N467">
            <v>815</v>
          </cell>
          <cell r="O467">
            <v>28331</v>
          </cell>
          <cell r="R467">
            <v>1669</v>
          </cell>
          <cell r="S467">
            <v>815</v>
          </cell>
          <cell r="V467" t="str">
            <v>EBSC Transactional2</v>
          </cell>
          <cell r="W467" t="str">
            <v>Passthroughs</v>
          </cell>
          <cell r="AA467" t="str">
            <v>[10005]  Exelon Delivery Shared ServiceEBSC TransactionalPassthroughs</v>
          </cell>
          <cell r="AB467" t="str">
            <v>[10005]  Exelon Delivery Shared ServiceEBSC Transactional (Passthroughs)Other Operating Expenses</v>
          </cell>
          <cell r="AC467" t="str">
            <v>[10005]  Exelon Delivery Shared ServiceEBSC Transactional (Passthroughs)Customer &amp; Marketing Services (EED Fleet Services)</v>
          </cell>
          <cell r="AF467" t="e">
            <v>#N/A</v>
          </cell>
        </row>
        <row r="468">
          <cell r="E468">
            <v>1106</v>
          </cell>
          <cell r="H468">
            <v>-6</v>
          </cell>
          <cell r="I468">
            <v>-6</v>
          </cell>
          <cell r="J468">
            <v>4637</v>
          </cell>
          <cell r="M468">
            <v>-237</v>
          </cell>
          <cell r="N468">
            <v>-6</v>
          </cell>
          <cell r="O468">
            <v>13437</v>
          </cell>
          <cell r="R468">
            <v>-237</v>
          </cell>
          <cell r="S468">
            <v>-6</v>
          </cell>
          <cell r="V468" t="str">
            <v>EBSC Transactional2</v>
          </cell>
          <cell r="W468" t="str">
            <v>Tools For People</v>
          </cell>
          <cell r="AA468" t="str">
            <v>[10005]  Exelon Delivery Shared ServiceEBSC TransactionalTools For People</v>
          </cell>
          <cell r="AB468" t="str">
            <v>[10005]  Exelon Delivery Shared ServiceEBSC Transactional (Tools For People)Business Services</v>
          </cell>
          <cell r="AC468" t="str">
            <v>[10005]  Exelon Delivery Shared ServiceEBSC Transactional (Tools For People)Customer &amp; Marketing Services (EED Senior VP)</v>
          </cell>
          <cell r="AF468" t="e">
            <v>#N/A</v>
          </cell>
        </row>
        <row r="469">
          <cell r="E469">
            <v>1931</v>
          </cell>
          <cell r="H469">
            <v>-1931</v>
          </cell>
          <cell r="I469">
            <v>-1931</v>
          </cell>
          <cell r="J469">
            <v>4320</v>
          </cell>
          <cell r="M469">
            <v>-4320</v>
          </cell>
          <cell r="N469">
            <v>-1931</v>
          </cell>
          <cell r="O469">
            <v>4320</v>
          </cell>
          <cell r="R469">
            <v>-4320</v>
          </cell>
          <cell r="S469">
            <v>-1931</v>
          </cell>
          <cell r="V469" t="str">
            <v>EBSC Transactional2</v>
          </cell>
          <cell r="W469" t="str">
            <v>Passthroughs</v>
          </cell>
          <cell r="AA469" t="str">
            <v>[10005]  Exelon Delivery Shared ServiceEBSC TransactionalPassthroughs</v>
          </cell>
          <cell r="AB469" t="str">
            <v>[10005]  Exelon Delivery Shared ServiceEBSC Transactional (Passthroughs)Other Operating Expenses</v>
          </cell>
          <cell r="AC469" t="str">
            <v>[10005]  Exelon Delivery Shared ServiceEBSC Transactional (Passthroughs)Customer &amp; Marketing Services (EED Senior VP)</v>
          </cell>
          <cell r="AF469" t="e">
            <v>#N/A</v>
          </cell>
        </row>
        <row r="470">
          <cell r="E470">
            <v>219</v>
          </cell>
          <cell r="H470">
            <v>1881</v>
          </cell>
          <cell r="I470">
            <v>1881</v>
          </cell>
          <cell r="J470">
            <v>971</v>
          </cell>
          <cell r="M470">
            <v>7429</v>
          </cell>
          <cell r="N470">
            <v>1881</v>
          </cell>
          <cell r="O470">
            <v>17771</v>
          </cell>
          <cell r="R470">
            <v>7429</v>
          </cell>
          <cell r="S470">
            <v>1881</v>
          </cell>
          <cell r="V470" t="str">
            <v>EBSC Transactional2</v>
          </cell>
          <cell r="W470" t="str">
            <v>Tools For People</v>
          </cell>
          <cell r="AA470" t="str">
            <v>[10005]  Exelon Delivery Shared ServiceEBSC TransactionalTools For People</v>
          </cell>
          <cell r="AB470" t="str">
            <v>[10005]  Exelon Delivery Shared ServiceEBSC Transactional (Tools For People)Business Services</v>
          </cell>
          <cell r="AC470" t="str">
            <v>[10005]  Exelon Delivery Shared ServiceEBSC Transactional (Tools For People)Dispatch &amp; Operations (01101 - Operation Control Center)</v>
          </cell>
          <cell r="AF470" t="e">
            <v>#N/A</v>
          </cell>
        </row>
        <row r="471">
          <cell r="E471">
            <v>228</v>
          </cell>
          <cell r="H471">
            <v>-228</v>
          </cell>
          <cell r="I471">
            <v>-228</v>
          </cell>
          <cell r="J471">
            <v>819</v>
          </cell>
          <cell r="M471">
            <v>-819</v>
          </cell>
          <cell r="N471">
            <v>-228</v>
          </cell>
          <cell r="O471">
            <v>819</v>
          </cell>
          <cell r="R471">
            <v>-819</v>
          </cell>
          <cell r="S471">
            <v>-228</v>
          </cell>
          <cell r="V471" t="str">
            <v>EBSC Transactional2</v>
          </cell>
          <cell r="W471" t="str">
            <v>Passthroughs</v>
          </cell>
          <cell r="AA471" t="str">
            <v>[10005]  Exelon Delivery Shared ServiceEBSC TransactionalPassthroughs</v>
          </cell>
          <cell r="AB471" t="str">
            <v>[10005]  Exelon Delivery Shared ServiceEBSC Transactional (Passthroughs)Other Operating Expenses</v>
          </cell>
          <cell r="AC471" t="str">
            <v>[10005]  Exelon Delivery Shared ServiceEBSC Transactional (Passthroughs)Dispatch &amp; Operations (01101 - Operation Control Center)</v>
          </cell>
          <cell r="AF471" t="e">
            <v>#N/A</v>
          </cell>
        </row>
        <row r="472">
          <cell r="E472">
            <v>1165</v>
          </cell>
          <cell r="H472">
            <v>-115</v>
          </cell>
          <cell r="I472">
            <v>-115</v>
          </cell>
          <cell r="J472">
            <v>5437</v>
          </cell>
          <cell r="M472">
            <v>-1237</v>
          </cell>
          <cell r="N472">
            <v>-115</v>
          </cell>
          <cell r="O472">
            <v>13837</v>
          </cell>
          <cell r="R472">
            <v>-1237</v>
          </cell>
          <cell r="S472">
            <v>-115</v>
          </cell>
          <cell r="V472" t="str">
            <v>EBSC Transactional2</v>
          </cell>
          <cell r="W472" t="str">
            <v>Tools For People</v>
          </cell>
          <cell r="AA472" t="str">
            <v>[10005]  Exelon Delivery Shared ServiceEBSC TransactionalTools For People</v>
          </cell>
          <cell r="AB472" t="str">
            <v>[10005]  Exelon Delivery Shared ServiceEBSC Transactional (Tools For People)Business Services</v>
          </cell>
          <cell r="AC472" t="str">
            <v>[10005]  Exelon Delivery Shared ServiceEBSC Transactional (Tools For People)Dispatch &amp; Operations (04906 - EED Dispatch &amp; Operations)</v>
          </cell>
          <cell r="AF472" t="e">
            <v>#N/A</v>
          </cell>
        </row>
        <row r="473">
          <cell r="E473">
            <v>487</v>
          </cell>
          <cell r="H473">
            <v>-487</v>
          </cell>
          <cell r="I473">
            <v>-487</v>
          </cell>
          <cell r="J473">
            <v>2097</v>
          </cell>
          <cell r="M473">
            <v>-2097</v>
          </cell>
          <cell r="N473">
            <v>-487</v>
          </cell>
          <cell r="O473">
            <v>2097</v>
          </cell>
          <cell r="R473">
            <v>-2097</v>
          </cell>
          <cell r="S473">
            <v>-487</v>
          </cell>
          <cell r="V473" t="str">
            <v>EBSC Transactional2</v>
          </cell>
          <cell r="W473" t="str">
            <v>Passthroughs</v>
          </cell>
          <cell r="AA473" t="str">
            <v>[10005]  Exelon Delivery Shared ServiceEBSC TransactionalPassthroughs</v>
          </cell>
          <cell r="AB473" t="str">
            <v>[10005]  Exelon Delivery Shared ServiceEBSC Transactional (Passthroughs)Other Operating Expenses</v>
          </cell>
          <cell r="AC473" t="str">
            <v>[10005]  Exelon Delivery Shared ServiceEBSC Transactional (Passthroughs)Dispatch &amp; Operations (04906 - EED Dispatch &amp; Operations)</v>
          </cell>
          <cell r="AF473" t="e">
            <v>#N/A</v>
          </cell>
        </row>
        <row r="474">
          <cell r="E474">
            <v>5838</v>
          </cell>
          <cell r="H474">
            <v>57</v>
          </cell>
          <cell r="I474">
            <v>57</v>
          </cell>
          <cell r="J474">
            <v>19560</v>
          </cell>
          <cell r="M474">
            <v>4020</v>
          </cell>
          <cell r="N474">
            <v>57</v>
          </cell>
          <cell r="O474">
            <v>66720</v>
          </cell>
          <cell r="R474">
            <v>4020</v>
          </cell>
          <cell r="S474">
            <v>57</v>
          </cell>
          <cell r="V474" t="str">
            <v>EBSC Transactional2</v>
          </cell>
          <cell r="W474" t="str">
            <v>Tools For People</v>
          </cell>
          <cell r="AA474" t="str">
            <v>[10005]  Exelon Delivery Shared ServiceEBSC TransactionalTools For People</v>
          </cell>
          <cell r="AB474" t="str">
            <v>[10005]  Exelon Delivery Shared ServiceEBSC Transactional (Tools For People)Business Services</v>
          </cell>
          <cell r="AC474" t="str">
            <v>[10005]  Exelon Delivery Shared ServiceEBSC Transactional (Tools For People)Dispatch &amp; Operations (04907 - Emergency Preparedness)</v>
          </cell>
          <cell r="AF474" t="e">
            <v>#N/A</v>
          </cell>
        </row>
        <row r="475">
          <cell r="E475">
            <v>7617</v>
          </cell>
          <cell r="H475">
            <v>-7617</v>
          </cell>
          <cell r="I475">
            <v>-7617</v>
          </cell>
          <cell r="J475">
            <v>21755</v>
          </cell>
          <cell r="M475">
            <v>-21755</v>
          </cell>
          <cell r="N475">
            <v>-7617</v>
          </cell>
          <cell r="O475">
            <v>21755</v>
          </cell>
          <cell r="R475">
            <v>-21755</v>
          </cell>
          <cell r="S475">
            <v>-7617</v>
          </cell>
          <cell r="V475" t="str">
            <v>EBSC Transactional2</v>
          </cell>
          <cell r="W475" t="str">
            <v>Passthroughs</v>
          </cell>
          <cell r="AA475" t="str">
            <v>[10005]  Exelon Delivery Shared ServiceEBSC TransactionalPassthroughs</v>
          </cell>
          <cell r="AB475" t="str">
            <v>[10005]  Exelon Delivery Shared ServiceEBSC Transactional (Passthroughs)Other Operating Expenses</v>
          </cell>
          <cell r="AC475" t="str">
            <v>[10005]  Exelon Delivery Shared ServiceEBSC Transactional (Passthroughs)Dispatch &amp; Operations (04907 - Emergency Preparedness)</v>
          </cell>
          <cell r="AF475" t="e">
            <v>#N/A</v>
          </cell>
        </row>
        <row r="476">
          <cell r="E476">
            <v>2687</v>
          </cell>
          <cell r="H476">
            <v>2993</v>
          </cell>
          <cell r="I476">
            <v>2993</v>
          </cell>
          <cell r="J476">
            <v>9993</v>
          </cell>
          <cell r="M476">
            <v>12724</v>
          </cell>
          <cell r="N476">
            <v>2993</v>
          </cell>
          <cell r="O476">
            <v>55429</v>
          </cell>
          <cell r="R476">
            <v>12724</v>
          </cell>
          <cell r="S476">
            <v>2993</v>
          </cell>
          <cell r="V476" t="str">
            <v>EBSC Transactional2</v>
          </cell>
          <cell r="W476" t="str">
            <v>Tools For People</v>
          </cell>
          <cell r="AA476" t="str">
            <v>[10005]  Exelon Delivery Shared ServiceEBSC TransactionalTools For People</v>
          </cell>
          <cell r="AB476" t="str">
            <v>[10005]  Exelon Delivery Shared ServiceEBSC Transactional (Tools For People)Business Services</v>
          </cell>
          <cell r="AC476" t="str">
            <v>[10005]  Exelon Delivery Shared ServiceEBSC Transactional (Tools For People)EED Executive &amp; Services (00859 - Quality Services)</v>
          </cell>
          <cell r="AF476" t="e">
            <v>#N/A</v>
          </cell>
        </row>
        <row r="477">
          <cell r="E477">
            <v>2062</v>
          </cell>
          <cell r="H477">
            <v>2896</v>
          </cell>
          <cell r="I477">
            <v>2896</v>
          </cell>
          <cell r="J477">
            <v>7672</v>
          </cell>
          <cell r="M477">
            <v>12162</v>
          </cell>
          <cell r="N477">
            <v>2896</v>
          </cell>
          <cell r="O477">
            <v>47338</v>
          </cell>
          <cell r="R477">
            <v>12162</v>
          </cell>
          <cell r="S477">
            <v>2896</v>
          </cell>
          <cell r="V477" t="str">
            <v>EBSC Transactional2</v>
          </cell>
          <cell r="W477" t="str">
            <v>Passthroughs</v>
          </cell>
          <cell r="AA477" t="str">
            <v>[10005]  Exelon Delivery Shared ServiceEBSC TransactionalPassthroughs</v>
          </cell>
          <cell r="AB477" t="str">
            <v>[10005]  Exelon Delivery Shared ServiceEBSC Transactional (Passthroughs)Other Operating Expenses</v>
          </cell>
          <cell r="AC477" t="str">
            <v>[10005]  Exelon Delivery Shared ServiceEBSC Transactional (Passthroughs)EED Executive &amp; Services (00859 - Quality Services)</v>
          </cell>
          <cell r="AF477" t="e">
            <v>#N/A</v>
          </cell>
        </row>
        <row r="478">
          <cell r="E478">
            <v>808</v>
          </cell>
          <cell r="H478">
            <v>109</v>
          </cell>
          <cell r="I478">
            <v>-458</v>
          </cell>
          <cell r="J478">
            <v>5035</v>
          </cell>
          <cell r="M478">
            <v>-1368</v>
          </cell>
          <cell r="N478">
            <v>-458</v>
          </cell>
          <cell r="O478">
            <v>7835</v>
          </cell>
          <cell r="R478">
            <v>3165</v>
          </cell>
          <cell r="S478">
            <v>-458</v>
          </cell>
          <cell r="V478" t="str">
            <v>EBSC Transactional2</v>
          </cell>
          <cell r="W478" t="str">
            <v>Tools For People</v>
          </cell>
          <cell r="AA478" t="str">
            <v>[10005]  Exelon Delivery Shared ServiceEBSC TransactionalTools For People</v>
          </cell>
          <cell r="AB478" t="str">
            <v>[10005]  Exelon Delivery Shared ServiceEBSC Transactional (Tools For People)Business Services</v>
          </cell>
          <cell r="AC478" t="str">
            <v>[10005]  Exelon Delivery Shared ServiceEBSC Transactional (Tools For People)EED Executive &amp; Services (04900 - Office of EED President)</v>
          </cell>
          <cell r="AF478" t="e">
            <v>#N/A</v>
          </cell>
        </row>
        <row r="479">
          <cell r="E479">
            <v>416</v>
          </cell>
          <cell r="H479">
            <v>834</v>
          </cell>
          <cell r="I479">
            <v>-16</v>
          </cell>
          <cell r="J479">
            <v>3968</v>
          </cell>
          <cell r="M479">
            <v>1032</v>
          </cell>
          <cell r="N479">
            <v>-16</v>
          </cell>
          <cell r="O479">
            <v>7168</v>
          </cell>
          <cell r="R479">
            <v>7832</v>
          </cell>
          <cell r="S479">
            <v>-16</v>
          </cell>
          <cell r="V479" t="str">
            <v>EBSC Transactional2</v>
          </cell>
          <cell r="W479" t="str">
            <v>Passthroughs</v>
          </cell>
          <cell r="AA479" t="str">
            <v>[10005]  Exelon Delivery Shared ServiceEBSC TransactionalPassthroughs</v>
          </cell>
          <cell r="AB479" t="str">
            <v>[10005]  Exelon Delivery Shared ServiceEBSC Transactional (Passthroughs)Other Operating Expenses</v>
          </cell>
          <cell r="AC479" t="str">
            <v>[10005]  Exelon Delivery Shared ServiceEBSC Transactional (Passthroughs)EED Executive &amp; Services (04900 - Office of EED President)</v>
          </cell>
          <cell r="AF479" t="e">
            <v>#N/A</v>
          </cell>
        </row>
        <row r="480">
          <cell r="E480">
            <v>1585</v>
          </cell>
          <cell r="H480">
            <v>-1585</v>
          </cell>
          <cell r="I480">
            <v>-1585</v>
          </cell>
          <cell r="J480">
            <v>6835</v>
          </cell>
          <cell r="M480">
            <v>-6835</v>
          </cell>
          <cell r="N480">
            <v>-1585</v>
          </cell>
          <cell r="O480">
            <v>6835</v>
          </cell>
          <cell r="R480">
            <v>-6835</v>
          </cell>
          <cell r="S480">
            <v>-1585</v>
          </cell>
          <cell r="V480" t="str">
            <v>EBSC Transactional2</v>
          </cell>
          <cell r="W480" t="str">
            <v>Tools For People</v>
          </cell>
          <cell r="AA480" t="str">
            <v>[10005]  Exelon Delivery Shared ServiceEBSC TransactionalTools For People</v>
          </cell>
          <cell r="AB480" t="str">
            <v>[10005]  Exelon Delivery Shared ServiceEBSC Transactional (Tools For People)Business Services</v>
          </cell>
          <cell r="AC480" t="str">
            <v>[10005]  Exelon Delivery Shared ServiceEBSC Transactional (Tools For People)EED Executive &amp; Services (04982 - Office of VP - EED Integration)</v>
          </cell>
          <cell r="AF480" t="e">
            <v>#N/A</v>
          </cell>
        </row>
        <row r="481">
          <cell r="E481">
            <v>11</v>
          </cell>
          <cell r="H481">
            <v>-11</v>
          </cell>
          <cell r="I481">
            <v>-11</v>
          </cell>
          <cell r="J481">
            <v>2214</v>
          </cell>
          <cell r="M481">
            <v>-2214</v>
          </cell>
          <cell r="N481">
            <v>-11</v>
          </cell>
          <cell r="O481">
            <v>2214</v>
          </cell>
          <cell r="R481">
            <v>-2214</v>
          </cell>
          <cell r="S481">
            <v>-11</v>
          </cell>
          <cell r="V481" t="str">
            <v>EBSC Transactional2</v>
          </cell>
          <cell r="W481" t="str">
            <v>Passthroughs</v>
          </cell>
          <cell r="AA481" t="str">
            <v>[10005]  Exelon Delivery Shared ServiceEBSC TransactionalPassthroughs</v>
          </cell>
          <cell r="AB481" t="str">
            <v>[10005]  Exelon Delivery Shared ServiceEBSC Transactional (Passthroughs)Other Operating Expenses</v>
          </cell>
          <cell r="AC481" t="str">
            <v>[10005]  Exelon Delivery Shared ServiceEBSC Transactional (Passthroughs)EED Executive &amp; Services (04982 - Office of VP - EED Integration)</v>
          </cell>
          <cell r="AF481" t="e">
            <v>#N/A</v>
          </cell>
        </row>
        <row r="482">
          <cell r="E482">
            <v>148</v>
          </cell>
          <cell r="H482">
            <v>-148</v>
          </cell>
          <cell r="I482">
            <v>-148</v>
          </cell>
          <cell r="J482">
            <v>593</v>
          </cell>
          <cell r="M482">
            <v>-593</v>
          </cell>
          <cell r="N482">
            <v>-148</v>
          </cell>
          <cell r="O482">
            <v>593</v>
          </cell>
          <cell r="R482">
            <v>-593</v>
          </cell>
          <cell r="S482">
            <v>-148</v>
          </cell>
          <cell r="V482" t="str">
            <v>EBSC Transactional2</v>
          </cell>
          <cell r="W482" t="str">
            <v>Tools For People</v>
          </cell>
          <cell r="AA482" t="str">
            <v>[10005]  Exelon Delivery Shared ServiceEBSC TransactionalTools For People</v>
          </cell>
          <cell r="AB482" t="str">
            <v>[10005]  Exelon Delivery Shared ServiceEBSC Transactional (Tools For People)Business Services</v>
          </cell>
          <cell r="AC482" t="str">
            <v>[10005]  Exelon Delivery Shared ServiceEBSC Transactional (Tools For People)EED Executive &amp; Services (08500 - Office of the President - EED)</v>
          </cell>
          <cell r="AF482" t="e">
            <v>#N/A</v>
          </cell>
        </row>
        <row r="483">
          <cell r="E483">
            <v>21</v>
          </cell>
          <cell r="H483">
            <v>-21</v>
          </cell>
          <cell r="I483">
            <v>-21</v>
          </cell>
          <cell r="J483">
            <v>78</v>
          </cell>
          <cell r="M483">
            <v>-78</v>
          </cell>
          <cell r="N483">
            <v>-21</v>
          </cell>
          <cell r="O483">
            <v>78</v>
          </cell>
          <cell r="R483">
            <v>-78</v>
          </cell>
          <cell r="S483">
            <v>-21</v>
          </cell>
          <cell r="V483" t="str">
            <v>EBSC Transactional2</v>
          </cell>
          <cell r="W483" t="str">
            <v>Passthroughs</v>
          </cell>
          <cell r="AA483" t="str">
            <v>[10005]  Exelon Delivery Shared ServiceEBSC TransactionalPassthroughs</v>
          </cell>
          <cell r="AB483" t="str">
            <v>[10005]  Exelon Delivery Shared ServiceEBSC Transactional (Passthroughs)Other Operating Expenses</v>
          </cell>
          <cell r="AC483" t="str">
            <v>[10005]  Exelon Delivery Shared ServiceEBSC Transactional (Passthroughs)EED Executive &amp; Services (08500 - Office of the President - EED)</v>
          </cell>
          <cell r="AF483" t="e">
            <v>#N/A</v>
          </cell>
        </row>
        <row r="484">
          <cell r="E484">
            <v>120</v>
          </cell>
          <cell r="H484">
            <v>-120</v>
          </cell>
          <cell r="I484">
            <v>-120</v>
          </cell>
          <cell r="J484">
            <v>479</v>
          </cell>
          <cell r="M484">
            <v>-479</v>
          </cell>
          <cell r="N484">
            <v>-120</v>
          </cell>
          <cell r="O484">
            <v>479</v>
          </cell>
          <cell r="R484">
            <v>-479</v>
          </cell>
          <cell r="S484">
            <v>-120</v>
          </cell>
          <cell r="V484" t="str">
            <v>EBSC Transactional2</v>
          </cell>
          <cell r="W484" t="str">
            <v>Tools For People</v>
          </cell>
          <cell r="AA484" t="str">
            <v>[10005]  Exelon Delivery Shared ServiceEBSC TransactionalTools For People</v>
          </cell>
          <cell r="AB484" t="str">
            <v>[10005]  Exelon Delivery Shared ServiceEBSC Transactional (Tools For People)Business Services</v>
          </cell>
          <cell r="AC484" t="str">
            <v>[10005]  Exelon Delivery Shared ServiceEBSC Transactional (Tools For People)EED Executive &amp; Services (08502 - Ofc of Cust Strat &amp; Sys EED)</v>
          </cell>
          <cell r="AF484" t="e">
            <v>#N/A</v>
          </cell>
        </row>
        <row r="485">
          <cell r="E485">
            <v>120</v>
          </cell>
          <cell r="H485">
            <v>-120</v>
          </cell>
          <cell r="I485">
            <v>-120</v>
          </cell>
          <cell r="J485">
            <v>479</v>
          </cell>
          <cell r="M485">
            <v>-479</v>
          </cell>
          <cell r="N485">
            <v>-120</v>
          </cell>
          <cell r="O485">
            <v>479</v>
          </cell>
          <cell r="R485">
            <v>-479</v>
          </cell>
          <cell r="S485">
            <v>-120</v>
          </cell>
          <cell r="V485" t="str">
            <v>EBSC Transactional2</v>
          </cell>
          <cell r="W485" t="str">
            <v>Tools For People</v>
          </cell>
          <cell r="AA485" t="str">
            <v>[10005]  Exelon Delivery Shared ServiceEBSC TransactionalTools For People</v>
          </cell>
          <cell r="AB485" t="str">
            <v>[10005]  Exelon Delivery Shared ServiceEBSC Transactional (Tools For People)Business Services</v>
          </cell>
          <cell r="AC485" t="str">
            <v>[10005]  Exelon Delivery Shared ServiceEBSC Transactional (Tools For People)EED Executive &amp; Services (08503 - Ofc of VP Eng &amp; Tech Anal EED)</v>
          </cell>
          <cell r="AF485" t="e">
            <v>#N/A</v>
          </cell>
        </row>
        <row r="486">
          <cell r="E486">
            <v>141</v>
          </cell>
          <cell r="H486">
            <v>-141</v>
          </cell>
          <cell r="I486">
            <v>-141</v>
          </cell>
          <cell r="J486">
            <v>572</v>
          </cell>
          <cell r="M486">
            <v>-572</v>
          </cell>
          <cell r="N486">
            <v>-141</v>
          </cell>
          <cell r="O486">
            <v>572</v>
          </cell>
          <cell r="R486">
            <v>-572</v>
          </cell>
          <cell r="S486">
            <v>-141</v>
          </cell>
          <cell r="V486" t="str">
            <v>EBSC Transactional2</v>
          </cell>
          <cell r="W486" t="str">
            <v>Tools For People</v>
          </cell>
          <cell r="AA486" t="str">
            <v>[10005]  Exelon Delivery Shared ServiceEBSC TransactionalTools For People</v>
          </cell>
          <cell r="AB486" t="str">
            <v>[10005]  Exelon Delivery Shared ServiceEBSC Transactional (Tools For People)Business Services</v>
          </cell>
          <cell r="AC486" t="str">
            <v>[10005]  Exelon Delivery Shared ServiceEBSC Transactional (Tools For People)EED Executive &amp; Services (08596 - EED Office of the President)</v>
          </cell>
          <cell r="AF486" t="e">
            <v>#N/A</v>
          </cell>
        </row>
        <row r="487">
          <cell r="E487">
            <v>113</v>
          </cell>
          <cell r="H487">
            <v>-113</v>
          </cell>
          <cell r="I487">
            <v>-113</v>
          </cell>
          <cell r="J487">
            <v>174</v>
          </cell>
          <cell r="M487">
            <v>-174</v>
          </cell>
          <cell r="N487">
            <v>-113</v>
          </cell>
          <cell r="O487">
            <v>174</v>
          </cell>
          <cell r="R487">
            <v>-174</v>
          </cell>
          <cell r="S487">
            <v>-113</v>
          </cell>
          <cell r="V487" t="str">
            <v>EBSC Transactional2</v>
          </cell>
          <cell r="W487" t="str">
            <v>Passthroughs</v>
          </cell>
          <cell r="AA487" t="str">
            <v>[10005]  Exelon Delivery Shared ServiceEBSC TransactionalPassthroughs</v>
          </cell>
          <cell r="AB487" t="str">
            <v>[10005]  Exelon Delivery Shared ServiceEBSC Transactional (Passthroughs)Other Operating Expenses</v>
          </cell>
          <cell r="AC487" t="str">
            <v>[10005]  Exelon Delivery Shared ServiceEBSC Transactional (Passthroughs)EED Executive &amp; Services (08596 - EED Office of the President)</v>
          </cell>
          <cell r="AF487" t="e">
            <v>#N/A</v>
          </cell>
        </row>
        <row r="488">
          <cell r="E488">
            <v>4455</v>
          </cell>
          <cell r="H488">
            <v>-4455</v>
          </cell>
          <cell r="I488">
            <v>-4455</v>
          </cell>
          <cell r="J488">
            <v>17282</v>
          </cell>
          <cell r="M488">
            <v>-17282</v>
          </cell>
          <cell r="N488">
            <v>-4455</v>
          </cell>
          <cell r="O488">
            <v>17282</v>
          </cell>
          <cell r="R488">
            <v>-17282</v>
          </cell>
          <cell r="S488">
            <v>-4455</v>
          </cell>
          <cell r="V488" t="str">
            <v>EBSC Transactional2</v>
          </cell>
          <cell r="W488" t="str">
            <v>Tools For People</v>
          </cell>
          <cell r="AA488" t="str">
            <v>[10005]  Exelon Delivery Shared ServiceEBSC TransactionalTools For People</v>
          </cell>
          <cell r="AB488" t="str">
            <v>[10005]  Exelon Delivery Shared ServiceEBSC Transactional (Tools For People)Business Services</v>
          </cell>
          <cell r="AC488" t="str">
            <v>[10005]  Exelon Delivery Shared ServiceEBSC Transactional (Tools For People)EED Property Management (04782 - EED Property Mgmt)</v>
          </cell>
          <cell r="AF488" t="e">
            <v>#N/A</v>
          </cell>
        </row>
        <row r="489">
          <cell r="E489">
            <v>1361</v>
          </cell>
          <cell r="H489">
            <v>10022</v>
          </cell>
          <cell r="I489">
            <v>10022</v>
          </cell>
          <cell r="J489">
            <v>6580</v>
          </cell>
          <cell r="M489">
            <v>38953</v>
          </cell>
          <cell r="N489">
            <v>10022</v>
          </cell>
          <cell r="O489">
            <v>97647</v>
          </cell>
          <cell r="R489">
            <v>38953</v>
          </cell>
          <cell r="S489">
            <v>10022</v>
          </cell>
          <cell r="V489" t="str">
            <v>EBSC Transactional2</v>
          </cell>
          <cell r="W489" t="str">
            <v>Passthroughs</v>
          </cell>
          <cell r="AA489" t="str">
            <v>[10005]  Exelon Delivery Shared ServiceEBSC TransactionalPassthroughs</v>
          </cell>
          <cell r="AB489" t="str">
            <v>[10005]  Exelon Delivery Shared ServiceEBSC Transactional (Passthroughs)Other Operating Expenses</v>
          </cell>
          <cell r="AC489" t="str">
            <v>[10005]  Exelon Delivery Shared ServiceEBSC Transactional (Passthroughs)EED Property Management (04782 - EED Property Mgmt)</v>
          </cell>
          <cell r="AF489" t="e">
            <v>#N/A</v>
          </cell>
        </row>
        <row r="490">
          <cell r="E490">
            <v>65</v>
          </cell>
          <cell r="H490">
            <v>-65</v>
          </cell>
          <cell r="I490">
            <v>-384</v>
          </cell>
          <cell r="J490">
            <v>195</v>
          </cell>
          <cell r="M490">
            <v>-195</v>
          </cell>
          <cell r="N490">
            <v>-384</v>
          </cell>
          <cell r="O490">
            <v>195</v>
          </cell>
          <cell r="R490">
            <v>-195</v>
          </cell>
          <cell r="S490">
            <v>-384</v>
          </cell>
          <cell r="V490" t="str">
            <v>EBSC Transactional2</v>
          </cell>
          <cell r="W490" t="str">
            <v>Tools For People</v>
          </cell>
          <cell r="AA490" t="str">
            <v>[10005]  Exelon Delivery Shared ServiceEBSC TransactionalTools For People</v>
          </cell>
          <cell r="AB490" t="str">
            <v>[10005]  Exelon Delivery Shared ServiceEBSC Transactional (Tools For People)Business Services</v>
          </cell>
          <cell r="AC490" t="str">
            <v>[10005]  Exelon Delivery Shared ServiceEBSC Transactional (Tools For People)EED Work Management (04921 - Resource Strategy &amp; Prod. Meas)</v>
          </cell>
          <cell r="AF490" t="e">
            <v>#N/A</v>
          </cell>
        </row>
        <row r="491">
          <cell r="E491">
            <v>4</v>
          </cell>
          <cell r="H491">
            <v>-4</v>
          </cell>
          <cell r="I491">
            <v>-5</v>
          </cell>
          <cell r="J491">
            <v>8</v>
          </cell>
          <cell r="M491">
            <v>-8</v>
          </cell>
          <cell r="N491">
            <v>-5</v>
          </cell>
          <cell r="O491">
            <v>8</v>
          </cell>
          <cell r="R491">
            <v>-8</v>
          </cell>
          <cell r="S491">
            <v>-5</v>
          </cell>
          <cell r="V491" t="str">
            <v>EBSC Transactional2</v>
          </cell>
          <cell r="W491" t="str">
            <v>Passthroughs</v>
          </cell>
          <cell r="AA491" t="str">
            <v>[10005]  Exelon Delivery Shared ServiceEBSC TransactionalPassthroughs</v>
          </cell>
          <cell r="AB491" t="str">
            <v>[10005]  Exelon Delivery Shared ServiceEBSC Transactional (Passthroughs)Other Operating Expenses</v>
          </cell>
          <cell r="AC491" t="str">
            <v>[10005]  Exelon Delivery Shared ServiceEBSC Transactional (Passthroughs)EED Work Management (04921 - Resource Strategy &amp; Prod. Meas)</v>
          </cell>
          <cell r="AF491" t="e">
            <v>#N/A</v>
          </cell>
        </row>
        <row r="492">
          <cell r="E492">
            <v>2146</v>
          </cell>
          <cell r="H492">
            <v>-514</v>
          </cell>
          <cell r="I492">
            <v>-514</v>
          </cell>
          <cell r="J492">
            <v>8463</v>
          </cell>
          <cell r="M492">
            <v>-1937</v>
          </cell>
          <cell r="N492">
            <v>-514</v>
          </cell>
          <cell r="O492">
            <v>21513</v>
          </cell>
          <cell r="R492">
            <v>-1937</v>
          </cell>
          <cell r="S492">
            <v>-514</v>
          </cell>
          <cell r="V492" t="str">
            <v>EBSC Transactional2</v>
          </cell>
          <cell r="W492" t="str">
            <v>Tools For People</v>
          </cell>
          <cell r="AA492" t="str">
            <v>[10005]  Exelon Delivery Shared ServiceEBSC TransactionalTools For People</v>
          </cell>
          <cell r="AB492" t="str">
            <v>[10005]  Exelon Delivery Shared ServiceEBSC Transactional (Tools For People)Business Services</v>
          </cell>
          <cell r="AC492" t="str">
            <v>[10005]  Exelon Delivery Shared ServiceEBSC Transactional (Tools For People)EED Work Management (04927 - VP - Work Management)</v>
          </cell>
          <cell r="AF492" t="e">
            <v>#N/A</v>
          </cell>
        </row>
        <row r="493">
          <cell r="E493">
            <v>763</v>
          </cell>
          <cell r="H493">
            <v>-763</v>
          </cell>
          <cell r="I493">
            <v>-763</v>
          </cell>
          <cell r="J493">
            <v>4263</v>
          </cell>
          <cell r="M493">
            <v>-4263</v>
          </cell>
          <cell r="N493">
            <v>-763</v>
          </cell>
          <cell r="O493">
            <v>4263</v>
          </cell>
          <cell r="R493">
            <v>-4263</v>
          </cell>
          <cell r="S493">
            <v>-763</v>
          </cell>
          <cell r="V493" t="str">
            <v>EBSC Transactional2</v>
          </cell>
          <cell r="W493" t="str">
            <v>Passthroughs</v>
          </cell>
          <cell r="AA493" t="str">
            <v>[10005]  Exelon Delivery Shared ServiceEBSC TransactionalPassthroughs</v>
          </cell>
          <cell r="AB493" t="str">
            <v>[10005]  Exelon Delivery Shared ServiceEBSC Transactional (Passthroughs)Other Operating Expenses</v>
          </cell>
          <cell r="AC493" t="str">
            <v>[10005]  Exelon Delivery Shared ServiceEBSC Transactional (Passthroughs)EED Work Management (04927 - VP - Work Management)</v>
          </cell>
          <cell r="AF493" t="e">
            <v>#N/A</v>
          </cell>
        </row>
        <row r="494">
          <cell r="E494">
            <v>439</v>
          </cell>
          <cell r="H494">
            <v>661</v>
          </cell>
          <cell r="I494">
            <v>661</v>
          </cell>
          <cell r="J494">
            <v>1625</v>
          </cell>
          <cell r="M494">
            <v>2775</v>
          </cell>
          <cell r="N494">
            <v>661</v>
          </cell>
          <cell r="O494">
            <v>10425</v>
          </cell>
          <cell r="R494">
            <v>2775</v>
          </cell>
          <cell r="S494">
            <v>661</v>
          </cell>
          <cell r="V494" t="str">
            <v>EBSC Transactional2</v>
          </cell>
          <cell r="W494" t="str">
            <v>Tools For People</v>
          </cell>
          <cell r="AA494" t="str">
            <v>[10005]  Exelon Delivery Shared ServiceEBSC TransactionalTools For People</v>
          </cell>
          <cell r="AB494" t="str">
            <v>[10005]  Exelon Delivery Shared ServiceEBSC Transactional (Tools For People)Business Services</v>
          </cell>
          <cell r="AC494" t="str">
            <v>[10005]  Exelon Delivery Shared ServiceEBSC Transactional (Tools For People)EED Work Management (04928 - EED Work Control)</v>
          </cell>
          <cell r="AF494" t="e">
            <v>#N/A</v>
          </cell>
        </row>
        <row r="495">
          <cell r="E495">
            <v>3438</v>
          </cell>
          <cell r="H495">
            <v>-3438</v>
          </cell>
          <cell r="I495">
            <v>-3438</v>
          </cell>
          <cell r="J495">
            <v>16875</v>
          </cell>
          <cell r="M495">
            <v>-16875</v>
          </cell>
          <cell r="N495">
            <v>-3438</v>
          </cell>
          <cell r="O495">
            <v>16875</v>
          </cell>
          <cell r="R495">
            <v>-16875</v>
          </cell>
          <cell r="S495">
            <v>-3438</v>
          </cell>
          <cell r="V495" t="str">
            <v>EBSC Transactional2</v>
          </cell>
          <cell r="W495" t="str">
            <v>Passthroughs</v>
          </cell>
          <cell r="AA495" t="str">
            <v>[10005]  Exelon Delivery Shared ServiceEBSC TransactionalPassthroughs</v>
          </cell>
          <cell r="AB495" t="str">
            <v>[10005]  Exelon Delivery Shared ServiceEBSC Transactional (Passthroughs)Other Operating Expenses</v>
          </cell>
          <cell r="AC495" t="str">
            <v>[10005]  Exelon Delivery Shared ServiceEBSC Transactional (Passthroughs)EED Work Management (04928 - EED Work Control)</v>
          </cell>
          <cell r="AF495" t="e">
            <v>#N/A</v>
          </cell>
        </row>
        <row r="496">
          <cell r="E496">
            <v>294</v>
          </cell>
          <cell r="H496">
            <v>171</v>
          </cell>
          <cell r="I496">
            <v>171</v>
          </cell>
          <cell r="J496">
            <v>1155</v>
          </cell>
          <cell r="M496">
            <v>705</v>
          </cell>
          <cell r="N496">
            <v>171</v>
          </cell>
          <cell r="O496">
            <v>4875</v>
          </cell>
          <cell r="R496">
            <v>705</v>
          </cell>
          <cell r="S496">
            <v>171</v>
          </cell>
          <cell r="V496" t="str">
            <v>EBSC Transactional2</v>
          </cell>
          <cell r="W496" t="str">
            <v>Tools For People</v>
          </cell>
          <cell r="AA496" t="str">
            <v>[10005]  Exelon Delivery Shared ServiceEBSC TransactionalTools For People</v>
          </cell>
          <cell r="AB496" t="str">
            <v>[10005]  Exelon Delivery Shared ServiceEBSC Transactional (Tools For People)Business Services</v>
          </cell>
          <cell r="AC496" t="str">
            <v>[10005]  Exelon Delivery Shared ServiceEBSC Transactional (Tools For People)EED Work Management (04929 - EED Work Planning)</v>
          </cell>
          <cell r="AF496" t="e">
            <v>#N/A</v>
          </cell>
        </row>
        <row r="497">
          <cell r="E497">
            <v>32</v>
          </cell>
          <cell r="H497">
            <v>-32</v>
          </cell>
          <cell r="I497">
            <v>-32</v>
          </cell>
          <cell r="J497">
            <v>105</v>
          </cell>
          <cell r="M497">
            <v>-105</v>
          </cell>
          <cell r="N497">
            <v>-32</v>
          </cell>
          <cell r="O497">
            <v>105</v>
          </cell>
          <cell r="R497">
            <v>-105</v>
          </cell>
          <cell r="S497">
            <v>-32</v>
          </cell>
          <cell r="V497" t="str">
            <v>EBSC Transactional2</v>
          </cell>
          <cell r="W497" t="str">
            <v>Passthroughs</v>
          </cell>
          <cell r="AA497" t="str">
            <v>[10005]  Exelon Delivery Shared ServiceEBSC TransactionalPassthroughs</v>
          </cell>
          <cell r="AB497" t="str">
            <v>[10005]  Exelon Delivery Shared ServiceEBSC Transactional (Passthroughs)Other Operating Expenses</v>
          </cell>
          <cell r="AC497" t="str">
            <v>[10005]  Exelon Delivery Shared ServiceEBSC Transactional (Passthroughs)EED Work Management (04929 - EED Work Planning)</v>
          </cell>
          <cell r="AF497" t="e">
            <v>#N/A</v>
          </cell>
        </row>
        <row r="498">
          <cell r="E498">
            <v>208</v>
          </cell>
          <cell r="H498">
            <v>-208</v>
          </cell>
          <cell r="I498">
            <v>-208</v>
          </cell>
          <cell r="J498">
            <v>6712</v>
          </cell>
          <cell r="M498">
            <v>-6712</v>
          </cell>
          <cell r="N498">
            <v>-208</v>
          </cell>
          <cell r="O498">
            <v>6712</v>
          </cell>
          <cell r="R498">
            <v>-6712</v>
          </cell>
          <cell r="S498">
            <v>-208</v>
          </cell>
          <cell r="V498" t="str">
            <v>EBSC Transactional2</v>
          </cell>
          <cell r="W498" t="str">
            <v>Tools For People</v>
          </cell>
          <cell r="AA498" t="str">
            <v>[10005]  Exelon Delivery Shared ServiceEBSC TransactionalTools For People</v>
          </cell>
          <cell r="AB498" t="str">
            <v>[10005]  Exelon Delivery Shared ServiceEBSC Transactional (Tools For People)Business Services</v>
          </cell>
          <cell r="AC498" t="str">
            <v>[10005]  Exelon Delivery Shared ServiceEBSC Transactional (Tools For People)EED Work Management (04930 - EED Long-Range Planning)</v>
          </cell>
          <cell r="AF498" t="e">
            <v>#N/A</v>
          </cell>
        </row>
        <row r="499">
          <cell r="E499">
            <v>91</v>
          </cell>
          <cell r="H499">
            <v>-91</v>
          </cell>
          <cell r="I499">
            <v>-91</v>
          </cell>
          <cell r="J499">
            <v>964</v>
          </cell>
          <cell r="M499">
            <v>-964</v>
          </cell>
          <cell r="N499">
            <v>-91</v>
          </cell>
          <cell r="O499">
            <v>964</v>
          </cell>
          <cell r="R499">
            <v>-964</v>
          </cell>
          <cell r="S499">
            <v>-91</v>
          </cell>
          <cell r="V499" t="str">
            <v>EBSC Transactional2</v>
          </cell>
          <cell r="W499" t="str">
            <v>Passthroughs</v>
          </cell>
          <cell r="AA499" t="str">
            <v>[10005]  Exelon Delivery Shared ServiceEBSC TransactionalPassthroughs</v>
          </cell>
          <cell r="AB499" t="str">
            <v>[10005]  Exelon Delivery Shared ServiceEBSC Transactional (Passthroughs)Other Operating Expenses</v>
          </cell>
          <cell r="AC499" t="str">
            <v>[10005]  Exelon Delivery Shared ServiceEBSC Transactional (Passthroughs)EED Work Management (04930 - EED Long-Range Planning)</v>
          </cell>
          <cell r="AF499" t="e">
            <v>#N/A</v>
          </cell>
        </row>
        <row r="500">
          <cell r="E500">
            <v>35830</v>
          </cell>
          <cell r="H500">
            <v>-29680</v>
          </cell>
          <cell r="I500">
            <v>-29680</v>
          </cell>
          <cell r="J500">
            <v>58596</v>
          </cell>
          <cell r="M500">
            <v>-33996</v>
          </cell>
          <cell r="N500">
            <v>-29680</v>
          </cell>
          <cell r="O500">
            <v>67796</v>
          </cell>
          <cell r="R500">
            <v>6004</v>
          </cell>
          <cell r="S500">
            <v>10320</v>
          </cell>
          <cell r="V500" t="str">
            <v>EBSC Transactional2</v>
          </cell>
          <cell r="W500" t="str">
            <v>Tools For People</v>
          </cell>
          <cell r="AA500" t="str">
            <v>[10005]  Exelon Delivery Shared ServiceEBSC TransactionalTools For People</v>
          </cell>
          <cell r="AB500" t="str">
            <v>[10005]  Exelon Delivery Shared ServiceEBSC Transactional (Tools For People)Business Services</v>
          </cell>
          <cell r="AC500" t="str">
            <v>[10005]  Exelon Delivery Shared ServiceEBSC Transactional (Tools For People)EED Work Management (04931 - EED Work Mgmt Programs)</v>
          </cell>
          <cell r="AF500" t="e">
            <v>#N/A</v>
          </cell>
        </row>
        <row r="501">
          <cell r="E501">
            <v>1366</v>
          </cell>
          <cell r="H501">
            <v>-1366</v>
          </cell>
          <cell r="I501">
            <v>-1366</v>
          </cell>
          <cell r="J501">
            <v>6612</v>
          </cell>
          <cell r="M501">
            <v>-6612</v>
          </cell>
          <cell r="N501">
            <v>-1366</v>
          </cell>
          <cell r="O501">
            <v>6612</v>
          </cell>
          <cell r="R501">
            <v>-6612</v>
          </cell>
          <cell r="S501">
            <v>-1366</v>
          </cell>
          <cell r="V501" t="str">
            <v>EBSC Transactional2</v>
          </cell>
          <cell r="W501" t="str">
            <v>Passthroughs</v>
          </cell>
          <cell r="AA501" t="str">
            <v>[10005]  Exelon Delivery Shared ServiceEBSC TransactionalPassthroughs</v>
          </cell>
          <cell r="AB501" t="str">
            <v>[10005]  Exelon Delivery Shared ServiceEBSC Transactional (Passthroughs)Other Operating Expenses</v>
          </cell>
          <cell r="AC501" t="str">
            <v>[10005]  Exelon Delivery Shared ServiceEBSC Transactional (Passthroughs)EED Work Management (04931 - EED Work Mgmt Programs)</v>
          </cell>
          <cell r="AF501" t="e">
            <v>#N/A</v>
          </cell>
        </row>
        <row r="502">
          <cell r="E502">
            <v>1077</v>
          </cell>
          <cell r="H502">
            <v>-1077</v>
          </cell>
          <cell r="I502">
            <v>-1077</v>
          </cell>
          <cell r="J502">
            <v>4099</v>
          </cell>
          <cell r="M502">
            <v>-4099</v>
          </cell>
          <cell r="N502">
            <v>-1077</v>
          </cell>
          <cell r="O502">
            <v>4099</v>
          </cell>
          <cell r="R502">
            <v>-4099</v>
          </cell>
          <cell r="S502">
            <v>-1077</v>
          </cell>
          <cell r="V502" t="str">
            <v>EBSC Transactional2</v>
          </cell>
          <cell r="W502" t="str">
            <v>Tools For People</v>
          </cell>
          <cell r="AA502" t="str">
            <v>[10005]  Exelon Delivery Shared ServiceEBSC TransactionalTools For People</v>
          </cell>
          <cell r="AB502" t="str">
            <v>[10005]  Exelon Delivery Shared ServiceEBSC Transactional (Tools For People)Business Services</v>
          </cell>
          <cell r="AC502" t="str">
            <v>[10005]  Exelon Delivery Shared ServiceEBSC Transactional (Tools For People)Energy Acquisition EDSS (00397 - Energy Acquisition EED)</v>
          </cell>
          <cell r="AF502" t="e">
            <v>#N/A</v>
          </cell>
        </row>
        <row r="503">
          <cell r="E503">
            <v>131</v>
          </cell>
          <cell r="H503">
            <v>669</v>
          </cell>
          <cell r="I503">
            <v>669</v>
          </cell>
          <cell r="J503">
            <v>1768</v>
          </cell>
          <cell r="M503">
            <v>1432</v>
          </cell>
          <cell r="N503">
            <v>669</v>
          </cell>
          <cell r="O503">
            <v>8168</v>
          </cell>
          <cell r="R503">
            <v>1432</v>
          </cell>
          <cell r="S503">
            <v>669</v>
          </cell>
          <cell r="V503" t="str">
            <v>EBSC Transactional2</v>
          </cell>
          <cell r="W503" t="str">
            <v>Passthroughs</v>
          </cell>
          <cell r="AA503" t="str">
            <v>[10005]  Exelon Delivery Shared ServiceEBSC TransactionalPassthroughs</v>
          </cell>
          <cell r="AB503" t="str">
            <v>[10005]  Exelon Delivery Shared ServiceEBSC Transactional (Passthroughs)Other Operating Expenses</v>
          </cell>
          <cell r="AC503" t="str">
            <v>[10005]  Exelon Delivery Shared ServiceEBSC Transactional (Passthroughs)Energy Acquisition EDSS (00397 - Energy Acquisition EED)</v>
          </cell>
          <cell r="AF503" t="e">
            <v>#N/A</v>
          </cell>
        </row>
        <row r="504">
          <cell r="E504">
            <v>3010</v>
          </cell>
          <cell r="H504">
            <v>-1359</v>
          </cell>
          <cell r="I504">
            <v>-1359</v>
          </cell>
          <cell r="J504">
            <v>11221</v>
          </cell>
          <cell r="M504">
            <v>-4616</v>
          </cell>
          <cell r="N504">
            <v>-1359</v>
          </cell>
          <cell r="O504">
            <v>24431</v>
          </cell>
          <cell r="R504">
            <v>-4616</v>
          </cell>
          <cell r="S504">
            <v>-1359</v>
          </cell>
          <cell r="V504" t="str">
            <v>EBSC Transactional2</v>
          </cell>
          <cell r="W504" t="str">
            <v>Tools For People</v>
          </cell>
          <cell r="AA504" t="str">
            <v>[10005]  Exelon Delivery Shared ServiceEBSC TransactionalTools For People</v>
          </cell>
          <cell r="AB504" t="str">
            <v>[10005]  Exelon Delivery Shared ServiceEBSC Transactional (Tools For People)Business Services</v>
          </cell>
          <cell r="AC504" t="str">
            <v>[10005]  Exelon Delivery Shared ServiceEBSC Transactional (Tools For People)Engineering &amp; Sys Performance (04916 - Maintenance Programs)</v>
          </cell>
          <cell r="AF504" t="e">
            <v>#N/A</v>
          </cell>
        </row>
        <row r="505">
          <cell r="E505">
            <v>932</v>
          </cell>
          <cell r="H505">
            <v>-932</v>
          </cell>
          <cell r="I505">
            <v>-932</v>
          </cell>
          <cell r="J505">
            <v>3460</v>
          </cell>
          <cell r="M505">
            <v>-3460</v>
          </cell>
          <cell r="N505">
            <v>-932</v>
          </cell>
          <cell r="O505">
            <v>3460</v>
          </cell>
          <cell r="R505">
            <v>-3460</v>
          </cell>
          <cell r="S505">
            <v>-932</v>
          </cell>
          <cell r="V505" t="str">
            <v>EBSC Transactional2</v>
          </cell>
          <cell r="W505" t="str">
            <v>Passthroughs</v>
          </cell>
          <cell r="AA505" t="str">
            <v>[10005]  Exelon Delivery Shared ServiceEBSC TransactionalPassthroughs</v>
          </cell>
          <cell r="AB505" t="str">
            <v>[10005]  Exelon Delivery Shared ServiceEBSC Transactional (Passthroughs)Other Operating Expenses</v>
          </cell>
          <cell r="AC505" t="str">
            <v>[10005]  Exelon Delivery Shared ServiceEBSC Transactional (Passthroughs)Engineering &amp; Sys Performance (04916 - Maintenance Programs)</v>
          </cell>
          <cell r="AF505" t="e">
            <v>#N/A</v>
          </cell>
        </row>
        <row r="506">
          <cell r="E506">
            <v>2931</v>
          </cell>
          <cell r="H506">
            <v>-1473</v>
          </cell>
          <cell r="I506">
            <v>-1473</v>
          </cell>
          <cell r="J506">
            <v>11666</v>
          </cell>
          <cell r="M506">
            <v>-5834</v>
          </cell>
          <cell r="N506">
            <v>-1473</v>
          </cell>
          <cell r="O506">
            <v>23330</v>
          </cell>
          <cell r="R506">
            <v>-5834</v>
          </cell>
          <cell r="S506">
            <v>-1473</v>
          </cell>
          <cell r="V506" t="str">
            <v>EBSC Transactional2</v>
          </cell>
          <cell r="W506" t="str">
            <v>Tools For People</v>
          </cell>
          <cell r="AA506" t="str">
            <v>[10005]  Exelon Delivery Shared ServiceEBSC TransactionalTools For People</v>
          </cell>
          <cell r="AB506" t="str">
            <v>[10005]  Exelon Delivery Shared ServiceEBSC Transactional (Tools For People)Business Services</v>
          </cell>
          <cell r="AC506" t="str">
            <v>[10005]  Exelon Delivery Shared ServiceEBSC Transactional (Tools For People)Engineering &amp; Sys Performance (04917 - Reliability Programs)</v>
          </cell>
          <cell r="AF506" t="e">
            <v>#N/A</v>
          </cell>
        </row>
        <row r="507">
          <cell r="E507">
            <v>916</v>
          </cell>
          <cell r="H507">
            <v>-916</v>
          </cell>
          <cell r="I507">
            <v>-916</v>
          </cell>
          <cell r="J507">
            <v>10971</v>
          </cell>
          <cell r="M507">
            <v>-10971</v>
          </cell>
          <cell r="N507">
            <v>-916</v>
          </cell>
          <cell r="O507">
            <v>10971</v>
          </cell>
          <cell r="R507">
            <v>-10971</v>
          </cell>
          <cell r="S507">
            <v>-916</v>
          </cell>
          <cell r="V507" t="str">
            <v>EBSC Transactional2</v>
          </cell>
          <cell r="W507" t="str">
            <v>Passthroughs</v>
          </cell>
          <cell r="AA507" t="str">
            <v>[10005]  Exelon Delivery Shared ServiceEBSC TransactionalPassthroughs</v>
          </cell>
          <cell r="AB507" t="str">
            <v>[10005]  Exelon Delivery Shared ServiceEBSC Transactional (Passthroughs)Other Operating Expenses</v>
          </cell>
          <cell r="AC507" t="str">
            <v>[10005]  Exelon Delivery Shared ServiceEBSC Transactional (Passthroughs)Engineering &amp; Sys Performance (04917 - Reliability Programs)</v>
          </cell>
          <cell r="AF507" t="e">
            <v>#N/A</v>
          </cell>
        </row>
        <row r="508">
          <cell r="E508">
            <v>688</v>
          </cell>
          <cell r="H508">
            <v>-688</v>
          </cell>
          <cell r="I508">
            <v>-688</v>
          </cell>
          <cell r="J508">
            <v>3137</v>
          </cell>
          <cell r="M508">
            <v>-3137</v>
          </cell>
          <cell r="N508">
            <v>-688</v>
          </cell>
          <cell r="O508">
            <v>3137</v>
          </cell>
          <cell r="R508">
            <v>-3137</v>
          </cell>
          <cell r="S508">
            <v>-688</v>
          </cell>
          <cell r="V508" t="str">
            <v>EBSC Transactional2</v>
          </cell>
          <cell r="W508" t="str">
            <v>Tools For People</v>
          </cell>
          <cell r="AA508" t="str">
            <v>[10005]  Exelon Delivery Shared ServiceEBSC TransactionalTools For People</v>
          </cell>
          <cell r="AB508" t="str">
            <v>[10005]  Exelon Delivery Shared ServiceEBSC Transactional (Tools For People)Business Services</v>
          </cell>
          <cell r="AC508" t="str">
            <v>[10005]  Exelon Delivery Shared ServiceEBSC Transactional (Tools For People)Engineering &amp; Sys Performance (04994 - OSVP For Eng &amp; System Perf)</v>
          </cell>
          <cell r="AF508" t="e">
            <v>#N/A</v>
          </cell>
        </row>
        <row r="509">
          <cell r="E509">
            <v>906</v>
          </cell>
          <cell r="H509">
            <v>-906</v>
          </cell>
          <cell r="I509">
            <v>-906</v>
          </cell>
          <cell r="J509">
            <v>2991</v>
          </cell>
          <cell r="M509">
            <v>-2991</v>
          </cell>
          <cell r="N509">
            <v>-906</v>
          </cell>
          <cell r="O509">
            <v>2991</v>
          </cell>
          <cell r="R509">
            <v>-2991</v>
          </cell>
          <cell r="S509">
            <v>-906</v>
          </cell>
          <cell r="V509" t="str">
            <v>EBSC Transactional2</v>
          </cell>
          <cell r="W509" t="str">
            <v>Passthroughs</v>
          </cell>
          <cell r="AA509" t="str">
            <v>[10005]  Exelon Delivery Shared ServiceEBSC TransactionalPassthroughs</v>
          </cell>
          <cell r="AB509" t="str">
            <v>[10005]  Exelon Delivery Shared ServiceEBSC Transactional (Passthroughs)Other Operating Expenses</v>
          </cell>
          <cell r="AC509" t="str">
            <v>[10005]  Exelon Delivery Shared ServiceEBSC Transactional (Passthroughs)Engineering &amp; Sys Performance (04994 - OSVP For Eng &amp; System Perf)</v>
          </cell>
          <cell r="AF509" t="e">
            <v>#N/A</v>
          </cell>
        </row>
        <row r="510">
          <cell r="E510">
            <v>3184</v>
          </cell>
          <cell r="H510">
            <v>-1604</v>
          </cell>
          <cell r="I510">
            <v>-1604</v>
          </cell>
          <cell r="J510">
            <v>11453</v>
          </cell>
          <cell r="M510">
            <v>-5132</v>
          </cell>
          <cell r="N510">
            <v>-1604</v>
          </cell>
          <cell r="O510">
            <v>24096</v>
          </cell>
          <cell r="R510">
            <v>-5132</v>
          </cell>
          <cell r="S510">
            <v>-1604</v>
          </cell>
          <cell r="V510" t="str">
            <v>EBSC Transactional2</v>
          </cell>
          <cell r="W510" t="str">
            <v>Tools For People</v>
          </cell>
          <cell r="AA510" t="str">
            <v>[10005]  Exelon Delivery Shared ServiceEBSC TransactionalTools For People</v>
          </cell>
          <cell r="AB510" t="str">
            <v>[10005]  Exelon Delivery Shared ServiceEBSC Transactional (Tools For People)Business Services</v>
          </cell>
          <cell r="AC510" t="str">
            <v>[10005]  Exelon Delivery Shared ServiceEBSC Transactional (Tools For People)Engineering &amp; Sys Performance (Distribution Eng. &amp; Design)</v>
          </cell>
          <cell r="AF510" t="e">
            <v>#N/A</v>
          </cell>
        </row>
        <row r="511">
          <cell r="E511">
            <v>770</v>
          </cell>
          <cell r="H511">
            <v>-770</v>
          </cell>
          <cell r="I511">
            <v>-770</v>
          </cell>
          <cell r="J511">
            <v>4816</v>
          </cell>
          <cell r="M511">
            <v>-4816</v>
          </cell>
          <cell r="N511">
            <v>-770</v>
          </cell>
          <cell r="O511">
            <v>4816</v>
          </cell>
          <cell r="R511">
            <v>-4816</v>
          </cell>
          <cell r="S511">
            <v>-770</v>
          </cell>
          <cell r="V511" t="str">
            <v>EBSC Transactional2</v>
          </cell>
          <cell r="W511" t="str">
            <v>Passthroughs</v>
          </cell>
          <cell r="AA511" t="str">
            <v>[10005]  Exelon Delivery Shared ServiceEBSC TransactionalPassthroughs</v>
          </cell>
          <cell r="AB511" t="str">
            <v>[10005]  Exelon Delivery Shared ServiceEBSC Transactional (Passthroughs)Other Operating Expenses</v>
          </cell>
          <cell r="AC511" t="str">
            <v>[10005]  Exelon Delivery Shared ServiceEBSC Transactional (Passthroughs)Engineering &amp; Sys Performance (Distribution Eng. &amp; Design)</v>
          </cell>
          <cell r="AF511" t="e">
            <v>#N/A</v>
          </cell>
        </row>
        <row r="512">
          <cell r="E512">
            <v>2587</v>
          </cell>
          <cell r="H512">
            <v>-2342</v>
          </cell>
          <cell r="I512">
            <v>-2342</v>
          </cell>
          <cell r="J512">
            <v>8406</v>
          </cell>
          <cell r="M512">
            <v>-7425</v>
          </cell>
          <cell r="N512">
            <v>-2342</v>
          </cell>
          <cell r="O512">
            <v>10367</v>
          </cell>
          <cell r="R512">
            <v>-7425</v>
          </cell>
          <cell r="S512">
            <v>-2342</v>
          </cell>
          <cell r="V512" t="str">
            <v>EBSC Transactional2</v>
          </cell>
          <cell r="W512" t="str">
            <v>Tools For People</v>
          </cell>
          <cell r="AA512" t="str">
            <v>[10005]  Exelon Delivery Shared ServiceEBSC TransactionalTools For People</v>
          </cell>
          <cell r="AB512" t="str">
            <v>[10005]  Exelon Delivery Shared ServiceEBSC Transactional (Tools For People)Business Services</v>
          </cell>
          <cell r="AC512" t="str">
            <v>[10005]  Exelon Delivery Shared ServiceEBSC Transactional (Tools For People)Engineering &amp; Sys Performance (Mapping &amp; Doc services -EDSS)</v>
          </cell>
          <cell r="AF512" t="e">
            <v>#N/A</v>
          </cell>
        </row>
        <row r="513">
          <cell r="E513">
            <v>784</v>
          </cell>
          <cell r="H513">
            <v>-784</v>
          </cell>
          <cell r="I513">
            <v>-784</v>
          </cell>
          <cell r="J513">
            <v>2871</v>
          </cell>
          <cell r="M513">
            <v>-2871</v>
          </cell>
          <cell r="N513">
            <v>-784</v>
          </cell>
          <cell r="O513">
            <v>2871</v>
          </cell>
          <cell r="R513">
            <v>-2871</v>
          </cell>
          <cell r="S513">
            <v>-784</v>
          </cell>
          <cell r="V513" t="str">
            <v>EBSC Transactional2</v>
          </cell>
          <cell r="W513" t="str">
            <v>Passthroughs</v>
          </cell>
          <cell r="AA513" t="str">
            <v>[10005]  Exelon Delivery Shared ServiceEBSC TransactionalPassthroughs</v>
          </cell>
          <cell r="AB513" t="str">
            <v>[10005]  Exelon Delivery Shared ServiceEBSC Transactional (Passthroughs)Other Operating Expenses</v>
          </cell>
          <cell r="AC513" t="str">
            <v>[10005]  Exelon Delivery Shared ServiceEBSC Transactional (Passthroughs)Engineering &amp; Sys Performance (Mapping &amp; Doc services -EDSS)</v>
          </cell>
          <cell r="AF513" t="e">
            <v>#N/A</v>
          </cell>
        </row>
        <row r="514">
          <cell r="E514">
            <v>14941</v>
          </cell>
          <cell r="H514">
            <v>-3639</v>
          </cell>
          <cell r="I514">
            <v>-3639</v>
          </cell>
          <cell r="J514">
            <v>63257</v>
          </cell>
          <cell r="M514">
            <v>-18050</v>
          </cell>
          <cell r="N514">
            <v>-3639</v>
          </cell>
          <cell r="O514">
            <v>153671</v>
          </cell>
          <cell r="R514">
            <v>-18050</v>
          </cell>
          <cell r="S514">
            <v>-3639</v>
          </cell>
          <cell r="V514" t="str">
            <v>EBSC Transactional2</v>
          </cell>
          <cell r="W514" t="str">
            <v>Tools For People</v>
          </cell>
          <cell r="AA514" t="str">
            <v>[10005]  Exelon Delivery Shared ServiceEBSC TransactionalTools For People</v>
          </cell>
          <cell r="AB514" t="str">
            <v>[10005]  Exelon Delivery Shared ServiceEBSC Transactional (Tools For People)Business Services</v>
          </cell>
          <cell r="AC514" t="str">
            <v>[10005]  Exelon Delivery Shared ServiceEBSC Transactional (Tools For People)Engineering &amp; Sys Performance (Technical Standards &amp; Support)</v>
          </cell>
          <cell r="AF514" t="e">
            <v>#N/A</v>
          </cell>
        </row>
        <row r="515">
          <cell r="E515">
            <v>3650</v>
          </cell>
          <cell r="H515">
            <v>-3650</v>
          </cell>
          <cell r="I515">
            <v>-3650</v>
          </cell>
          <cell r="J515">
            <v>17691</v>
          </cell>
          <cell r="M515">
            <v>-17691</v>
          </cell>
          <cell r="N515">
            <v>-3650</v>
          </cell>
          <cell r="O515">
            <v>17691</v>
          </cell>
          <cell r="R515">
            <v>-17691</v>
          </cell>
          <cell r="S515">
            <v>-3650</v>
          </cell>
          <cell r="V515" t="str">
            <v>EBSC Transactional2</v>
          </cell>
          <cell r="W515" t="str">
            <v>Passthroughs</v>
          </cell>
          <cell r="AA515" t="str">
            <v>[10005]  Exelon Delivery Shared ServiceEBSC TransactionalPassthroughs</v>
          </cell>
          <cell r="AB515" t="str">
            <v>[10005]  Exelon Delivery Shared ServiceEBSC Transactional (Passthroughs)Other Operating Expenses</v>
          </cell>
          <cell r="AC515" t="str">
            <v>[10005]  Exelon Delivery Shared ServiceEBSC Transactional (Passthroughs)Engineering &amp; Sys Performance (Technical Standards &amp; Support)</v>
          </cell>
          <cell r="AF515" t="e">
            <v>#N/A</v>
          </cell>
        </row>
        <row r="516">
          <cell r="E516">
            <v>5747</v>
          </cell>
          <cell r="H516">
            <v>-1792</v>
          </cell>
          <cell r="I516">
            <v>-1792</v>
          </cell>
          <cell r="J516">
            <v>23220</v>
          </cell>
          <cell r="M516">
            <v>-7401</v>
          </cell>
          <cell r="N516">
            <v>-1792</v>
          </cell>
          <cell r="O516">
            <v>54860</v>
          </cell>
          <cell r="R516">
            <v>-7401</v>
          </cell>
          <cell r="S516">
            <v>-1792</v>
          </cell>
          <cell r="V516" t="str">
            <v>EBSC Transactional2</v>
          </cell>
          <cell r="W516" t="str">
            <v>Tools For People</v>
          </cell>
          <cell r="AA516" t="str">
            <v>[10005]  Exelon Delivery Shared ServiceEBSC TransactionalTools For People</v>
          </cell>
          <cell r="AB516" t="str">
            <v>[10005]  Exelon Delivery Shared ServiceEBSC Transactional (Tools For People)Business Services</v>
          </cell>
          <cell r="AC516" t="str">
            <v>[10005]  Exelon Delivery Shared ServiceEBSC Transactional (Tools For People)Engineering &amp; Sys Performance (T&amp;S Engineering &amp; Design)</v>
          </cell>
          <cell r="AF516" t="e">
            <v>#N/A</v>
          </cell>
        </row>
        <row r="517">
          <cell r="E517">
            <v>1415</v>
          </cell>
          <cell r="H517">
            <v>-1415</v>
          </cell>
          <cell r="I517">
            <v>-1415</v>
          </cell>
          <cell r="J517">
            <v>7858</v>
          </cell>
          <cell r="M517">
            <v>-7858</v>
          </cell>
          <cell r="N517">
            <v>-1415</v>
          </cell>
          <cell r="O517">
            <v>7858</v>
          </cell>
          <cell r="R517">
            <v>-7858</v>
          </cell>
          <cell r="S517">
            <v>-1415</v>
          </cell>
          <cell r="V517" t="str">
            <v>EBSC Transactional2</v>
          </cell>
          <cell r="W517" t="str">
            <v>Passthroughs</v>
          </cell>
          <cell r="AA517" t="str">
            <v>[10005]  Exelon Delivery Shared ServiceEBSC TransactionalPassthroughs</v>
          </cell>
          <cell r="AB517" t="str">
            <v>[10005]  Exelon Delivery Shared ServiceEBSC Transactional (Passthroughs)Other Operating Expenses</v>
          </cell>
          <cell r="AC517" t="str">
            <v>[10005]  Exelon Delivery Shared ServiceEBSC Transactional (Passthroughs)Engineering &amp; Sys Performance (T&amp;S Engineering &amp; Design)</v>
          </cell>
          <cell r="AF517" t="e">
            <v>#N/A</v>
          </cell>
        </row>
        <row r="518">
          <cell r="E518">
            <v>1593</v>
          </cell>
          <cell r="H518">
            <v>-260</v>
          </cell>
          <cell r="I518">
            <v>-260</v>
          </cell>
          <cell r="J518">
            <v>6821</v>
          </cell>
          <cell r="M518">
            <v>-1489</v>
          </cell>
          <cell r="N518">
            <v>-260</v>
          </cell>
          <cell r="O518">
            <v>17489</v>
          </cell>
          <cell r="R518">
            <v>-1489</v>
          </cell>
          <cell r="S518">
            <v>-260</v>
          </cell>
          <cell r="V518" t="str">
            <v>EBSC Transactional2</v>
          </cell>
          <cell r="W518" t="str">
            <v>Tools For People</v>
          </cell>
          <cell r="AA518" t="str">
            <v>[10005]  Exelon Delivery Shared ServiceEBSC TransactionalTools For People</v>
          </cell>
          <cell r="AB518" t="str">
            <v>[10005]  Exelon Delivery Shared ServiceEBSC Transactional (Tools For People)Business Services</v>
          </cell>
          <cell r="AC518" t="str">
            <v>[10005]  Exelon Delivery Shared ServiceEBSC Transactional (Tools For People)Envir Safety &amp; Indust Hygiene (04977 - ESIH Director)</v>
          </cell>
          <cell r="AF518" t="e">
            <v>#N/A</v>
          </cell>
        </row>
        <row r="519">
          <cell r="E519">
            <v>2163</v>
          </cell>
          <cell r="H519">
            <v>-2163</v>
          </cell>
          <cell r="I519">
            <v>-2163</v>
          </cell>
          <cell r="J519">
            <v>7294</v>
          </cell>
          <cell r="M519">
            <v>-7294</v>
          </cell>
          <cell r="N519">
            <v>-2163</v>
          </cell>
          <cell r="O519">
            <v>7294</v>
          </cell>
          <cell r="R519">
            <v>-7294</v>
          </cell>
          <cell r="S519">
            <v>-2163</v>
          </cell>
          <cell r="V519" t="str">
            <v>EBSC Transactional2</v>
          </cell>
          <cell r="W519" t="str">
            <v>Passthroughs</v>
          </cell>
          <cell r="AA519" t="str">
            <v>[10005]  Exelon Delivery Shared ServiceEBSC TransactionalPassthroughs</v>
          </cell>
          <cell r="AB519" t="str">
            <v>[10005]  Exelon Delivery Shared ServiceEBSC Transactional (Passthroughs)Other Operating Expenses</v>
          </cell>
          <cell r="AC519" t="str">
            <v>[10005]  Exelon Delivery Shared ServiceEBSC Transactional (Passthroughs)Envir Safety &amp; Indust Hygiene (04977 - ESIH Director)</v>
          </cell>
          <cell r="AF519" t="e">
            <v>#N/A</v>
          </cell>
        </row>
        <row r="520">
          <cell r="E520">
            <v>691</v>
          </cell>
          <cell r="H520">
            <v>-691</v>
          </cell>
          <cell r="I520">
            <v>-691</v>
          </cell>
          <cell r="J520">
            <v>2748</v>
          </cell>
          <cell r="M520">
            <v>-2748</v>
          </cell>
          <cell r="N520">
            <v>-691</v>
          </cell>
          <cell r="O520">
            <v>2748</v>
          </cell>
          <cell r="R520">
            <v>-2748</v>
          </cell>
          <cell r="S520">
            <v>-691</v>
          </cell>
          <cell r="V520" t="str">
            <v>EBSC Transactional2</v>
          </cell>
          <cell r="W520" t="str">
            <v>Tools For People</v>
          </cell>
          <cell r="AA520" t="str">
            <v>[10005]  Exelon Delivery Shared ServiceEBSC TransactionalTools For People</v>
          </cell>
          <cell r="AB520" t="str">
            <v>[10005]  Exelon Delivery Shared ServiceEBSC Transactional (Tools For People)Business Services</v>
          </cell>
          <cell r="AC520" t="str">
            <v>[10005]  Exelon Delivery Shared ServiceEBSC Transactional (Tools For People)New Business (04923 - Residential Underground)</v>
          </cell>
          <cell r="AF520" t="e">
            <v>#N/A</v>
          </cell>
        </row>
        <row r="521">
          <cell r="E521">
            <v>303</v>
          </cell>
          <cell r="H521">
            <v>-303</v>
          </cell>
          <cell r="I521">
            <v>-303</v>
          </cell>
          <cell r="J521">
            <v>633</v>
          </cell>
          <cell r="M521">
            <v>-633</v>
          </cell>
          <cell r="N521">
            <v>-303</v>
          </cell>
          <cell r="O521">
            <v>633</v>
          </cell>
          <cell r="R521">
            <v>-633</v>
          </cell>
          <cell r="S521">
            <v>-303</v>
          </cell>
          <cell r="V521" t="str">
            <v>EBSC Transactional2</v>
          </cell>
          <cell r="W521" t="str">
            <v>Passthroughs</v>
          </cell>
          <cell r="AA521" t="str">
            <v>[10005]  Exelon Delivery Shared ServiceEBSC TransactionalPassthroughs</v>
          </cell>
          <cell r="AB521" t="str">
            <v>[10005]  Exelon Delivery Shared ServiceEBSC Transactional (Passthroughs)Other Operating Expenses</v>
          </cell>
          <cell r="AC521" t="str">
            <v>[10005]  Exelon Delivery Shared ServiceEBSC Transactional (Passthroughs)New Business (04923 - Residential Underground)</v>
          </cell>
          <cell r="AF521" t="e">
            <v>#N/A</v>
          </cell>
        </row>
        <row r="522">
          <cell r="E522">
            <v>401</v>
          </cell>
          <cell r="H522">
            <v>-401</v>
          </cell>
          <cell r="I522">
            <v>-401</v>
          </cell>
          <cell r="J522">
            <v>1661</v>
          </cell>
          <cell r="M522">
            <v>-1661</v>
          </cell>
          <cell r="N522">
            <v>-401</v>
          </cell>
          <cell r="O522">
            <v>1661</v>
          </cell>
          <cell r="R522">
            <v>-1661</v>
          </cell>
          <cell r="S522">
            <v>-401</v>
          </cell>
          <cell r="V522" t="str">
            <v>EBSC Transactional2</v>
          </cell>
          <cell r="W522" t="str">
            <v>Tools For People</v>
          </cell>
          <cell r="AA522" t="str">
            <v>[10005]  Exelon Delivery Shared ServiceEBSC TransactionalTools For People</v>
          </cell>
          <cell r="AB522" t="str">
            <v>[10005]  Exelon Delivery Shared ServiceEBSC Transactional (Tools For People)Business Services</v>
          </cell>
          <cell r="AC522" t="str">
            <v>[10005]  Exelon Delivery Shared ServiceEBSC Transactional (Tools For People)New Business (04924 - Comm / IND / PA)</v>
          </cell>
          <cell r="AF522" t="e">
            <v>#N/A</v>
          </cell>
        </row>
        <row r="523">
          <cell r="E523">
            <v>866</v>
          </cell>
          <cell r="H523">
            <v>-866</v>
          </cell>
          <cell r="I523">
            <v>-866</v>
          </cell>
          <cell r="J523">
            <v>3835</v>
          </cell>
          <cell r="M523">
            <v>-3835</v>
          </cell>
          <cell r="N523">
            <v>-866</v>
          </cell>
          <cell r="O523">
            <v>3835</v>
          </cell>
          <cell r="R523">
            <v>-3835</v>
          </cell>
          <cell r="S523">
            <v>-866</v>
          </cell>
          <cell r="V523" t="str">
            <v>EBSC Transactional2</v>
          </cell>
          <cell r="W523" t="str">
            <v>Passthroughs</v>
          </cell>
          <cell r="AA523" t="str">
            <v>[10005]  Exelon Delivery Shared ServiceEBSC TransactionalPassthroughs</v>
          </cell>
          <cell r="AB523" t="str">
            <v>[10005]  Exelon Delivery Shared ServiceEBSC Transactional (Passthroughs)Other Operating Expenses</v>
          </cell>
          <cell r="AC523" t="str">
            <v>[10005]  Exelon Delivery Shared ServiceEBSC Transactional (Passthroughs)New Business (04924 - Comm / IND / PA)</v>
          </cell>
          <cell r="AF523" t="e">
            <v>#N/A</v>
          </cell>
        </row>
        <row r="524">
          <cell r="E524">
            <v>200</v>
          </cell>
          <cell r="H524">
            <v>-200</v>
          </cell>
          <cell r="I524">
            <v>-200</v>
          </cell>
          <cell r="J524">
            <v>1842</v>
          </cell>
          <cell r="M524">
            <v>-1842</v>
          </cell>
          <cell r="N524">
            <v>-200</v>
          </cell>
          <cell r="O524">
            <v>1842</v>
          </cell>
          <cell r="R524">
            <v>-1842</v>
          </cell>
          <cell r="S524">
            <v>-200</v>
          </cell>
          <cell r="V524" t="str">
            <v>EBSC Transactional2</v>
          </cell>
          <cell r="W524" t="str">
            <v>Tools For People</v>
          </cell>
          <cell r="AA524" t="str">
            <v>[10005]  Exelon Delivery Shared ServiceEBSC TransactionalTools For People</v>
          </cell>
          <cell r="AB524" t="str">
            <v>[10005]  Exelon Delivery Shared ServiceEBSC Transactional (Tools For People)Business Services</v>
          </cell>
          <cell r="AC524" t="str">
            <v>[10005]  Exelon Delivery Shared ServiceEBSC Transactional (Tools For People)New Business (04925 - Customer Requests)</v>
          </cell>
          <cell r="AF524" t="e">
            <v>#N/A</v>
          </cell>
        </row>
        <row r="525">
          <cell r="E525">
            <v>146</v>
          </cell>
          <cell r="H525">
            <v>-146</v>
          </cell>
          <cell r="I525">
            <v>-146</v>
          </cell>
          <cell r="J525">
            <v>336</v>
          </cell>
          <cell r="M525">
            <v>-336</v>
          </cell>
          <cell r="N525">
            <v>-146</v>
          </cell>
          <cell r="O525">
            <v>336</v>
          </cell>
          <cell r="R525">
            <v>-336</v>
          </cell>
          <cell r="S525">
            <v>-146</v>
          </cell>
          <cell r="V525" t="str">
            <v>EBSC Transactional2</v>
          </cell>
          <cell r="W525" t="str">
            <v>Passthroughs</v>
          </cell>
          <cell r="AA525" t="str">
            <v>[10005]  Exelon Delivery Shared ServiceEBSC TransactionalPassthroughs</v>
          </cell>
          <cell r="AB525" t="str">
            <v>[10005]  Exelon Delivery Shared ServiceEBSC Transactional (Passthroughs)Other Operating Expenses</v>
          </cell>
          <cell r="AC525" t="str">
            <v>[10005]  Exelon Delivery Shared ServiceEBSC Transactional (Passthroughs)New Business (04925 - Customer Requests)</v>
          </cell>
          <cell r="AF525" t="e">
            <v>#N/A</v>
          </cell>
        </row>
        <row r="526">
          <cell r="E526">
            <v>1678</v>
          </cell>
          <cell r="H526">
            <v>354</v>
          </cell>
          <cell r="I526">
            <v>354</v>
          </cell>
          <cell r="J526">
            <v>7487</v>
          </cell>
          <cell r="M526">
            <v>641</v>
          </cell>
          <cell r="N526">
            <v>354</v>
          </cell>
          <cell r="O526">
            <v>25289</v>
          </cell>
          <cell r="R526">
            <v>-905</v>
          </cell>
          <cell r="S526">
            <v>354</v>
          </cell>
          <cell r="V526" t="str">
            <v>EBSC Transactional2</v>
          </cell>
          <cell r="W526" t="str">
            <v>Tools For People</v>
          </cell>
          <cell r="AA526" t="str">
            <v>[10005]  Exelon Delivery Shared ServiceEBSC TransactionalTools For People</v>
          </cell>
          <cell r="AB526" t="str">
            <v>[10005]  Exelon Delivery Shared ServiceEBSC Transactional (Tools For People)Business Services</v>
          </cell>
          <cell r="AC526" t="str">
            <v>[10005]  Exelon Delivery Shared ServiceEBSC Transactional (Tools For People)New Business (04926 - Performance Metrics)</v>
          </cell>
          <cell r="AF526" t="e">
            <v>#N/A</v>
          </cell>
        </row>
        <row r="527">
          <cell r="E527">
            <v>763</v>
          </cell>
          <cell r="H527">
            <v>-763</v>
          </cell>
          <cell r="I527">
            <v>-763</v>
          </cell>
          <cell r="J527">
            <v>7669</v>
          </cell>
          <cell r="M527">
            <v>-7669</v>
          </cell>
          <cell r="N527">
            <v>-763</v>
          </cell>
          <cell r="O527">
            <v>7669</v>
          </cell>
          <cell r="R527">
            <v>-7669</v>
          </cell>
          <cell r="S527">
            <v>-763</v>
          </cell>
          <cell r="V527" t="str">
            <v>EBSC Transactional2</v>
          </cell>
          <cell r="W527" t="str">
            <v>Passthroughs</v>
          </cell>
          <cell r="AA527" t="str">
            <v>[10005]  Exelon Delivery Shared ServiceEBSC TransactionalPassthroughs</v>
          </cell>
          <cell r="AB527" t="str">
            <v>[10005]  Exelon Delivery Shared ServiceEBSC Transactional (Passthroughs)Other Operating Expenses</v>
          </cell>
          <cell r="AC527" t="str">
            <v>[10005]  Exelon Delivery Shared ServiceEBSC Transactional (Passthroughs)New Business (04926 - Performance Metrics)</v>
          </cell>
          <cell r="AF527" t="e">
            <v>#N/A</v>
          </cell>
        </row>
        <row r="528">
          <cell r="E528">
            <v>251</v>
          </cell>
          <cell r="H528">
            <v>2339</v>
          </cell>
          <cell r="I528">
            <v>2339</v>
          </cell>
          <cell r="J528">
            <v>1025</v>
          </cell>
          <cell r="M528">
            <v>9336</v>
          </cell>
          <cell r="N528">
            <v>2339</v>
          </cell>
          <cell r="O528">
            <v>21747</v>
          </cell>
          <cell r="R528">
            <v>9336</v>
          </cell>
          <cell r="S528">
            <v>2339</v>
          </cell>
          <cell r="V528" t="str">
            <v>EBSC Transactional2</v>
          </cell>
          <cell r="W528" t="str">
            <v>Tools For People</v>
          </cell>
          <cell r="AA528" t="str">
            <v>[10005]  Exelon Delivery Shared ServiceEBSC TransactionalTools For People</v>
          </cell>
          <cell r="AB528" t="str">
            <v>[10005]  Exelon Delivery Shared ServiceEBSC Transactional (Tools For People)Business Services</v>
          </cell>
          <cell r="AC528" t="str">
            <v>[10005]  Exelon Delivery Shared ServiceEBSC Transactional (Tools For People)New Business (04990 - OSVP for New Business - EDSS)</v>
          </cell>
          <cell r="AF528" t="e">
            <v>#N/A</v>
          </cell>
        </row>
        <row r="529">
          <cell r="E529">
            <v>113</v>
          </cell>
          <cell r="H529">
            <v>-113</v>
          </cell>
          <cell r="I529">
            <v>-113</v>
          </cell>
          <cell r="J529">
            <v>722</v>
          </cell>
          <cell r="M529">
            <v>-722</v>
          </cell>
          <cell r="N529">
            <v>-113</v>
          </cell>
          <cell r="O529">
            <v>722</v>
          </cell>
          <cell r="R529">
            <v>-722</v>
          </cell>
          <cell r="S529">
            <v>-113</v>
          </cell>
          <cell r="V529" t="str">
            <v>EBSC Transactional2</v>
          </cell>
          <cell r="W529" t="str">
            <v>Passthroughs</v>
          </cell>
          <cell r="AA529" t="str">
            <v>[10005]  Exelon Delivery Shared ServiceEBSC TransactionalPassthroughs</v>
          </cell>
          <cell r="AB529" t="str">
            <v>[10005]  Exelon Delivery Shared ServiceEBSC Transactional (Passthroughs)Other Operating Expenses</v>
          </cell>
          <cell r="AC529" t="str">
            <v>[10005]  Exelon Delivery Shared ServiceEBSC Transactional (Passthroughs)New Business (04990 - OSVP for New Business - EDSS)</v>
          </cell>
          <cell r="AF529" t="e">
            <v>#N/A</v>
          </cell>
        </row>
        <row r="530">
          <cell r="E530">
            <v>896</v>
          </cell>
          <cell r="H530">
            <v>224</v>
          </cell>
          <cell r="I530">
            <v>104</v>
          </cell>
          <cell r="J530">
            <v>3327</v>
          </cell>
          <cell r="M530">
            <v>1154</v>
          </cell>
          <cell r="N530">
            <v>104</v>
          </cell>
          <cell r="O530">
            <v>11327</v>
          </cell>
          <cell r="R530">
            <v>2117</v>
          </cell>
          <cell r="S530">
            <v>104</v>
          </cell>
          <cell r="V530" t="str">
            <v>EBSC Transactional2</v>
          </cell>
          <cell r="W530" t="str">
            <v>Tools For People</v>
          </cell>
          <cell r="AA530" t="str">
            <v>[10005]  Exelon Delivery Shared ServiceEBSC TransactionalTools For People</v>
          </cell>
          <cell r="AB530" t="str">
            <v>[10005]  Exelon Delivery Shared ServiceEBSC Transactional (Tools For People)Business Services</v>
          </cell>
          <cell r="AC530" t="str">
            <v>[10005]  Exelon Delivery Shared ServiceEBSC Transactional (Tools For People)OFC of SVP Operations (04901 - EED Operations)</v>
          </cell>
          <cell r="AF530" t="e">
            <v>#N/A</v>
          </cell>
        </row>
        <row r="531">
          <cell r="E531">
            <v>2143</v>
          </cell>
          <cell r="H531">
            <v>-2143</v>
          </cell>
          <cell r="I531">
            <v>-2143</v>
          </cell>
          <cell r="J531">
            <v>5817</v>
          </cell>
          <cell r="M531">
            <v>-5817</v>
          </cell>
          <cell r="N531">
            <v>-2143</v>
          </cell>
          <cell r="O531">
            <v>5817</v>
          </cell>
          <cell r="R531">
            <v>-5817</v>
          </cell>
          <cell r="S531">
            <v>-2143</v>
          </cell>
          <cell r="V531" t="str">
            <v>EBSC Transactional2</v>
          </cell>
          <cell r="W531" t="str">
            <v>Passthroughs</v>
          </cell>
          <cell r="AA531" t="str">
            <v>[10005]  Exelon Delivery Shared ServiceEBSC TransactionalPassthroughs</v>
          </cell>
          <cell r="AB531" t="str">
            <v>[10005]  Exelon Delivery Shared ServiceEBSC Transactional (Passthroughs)Other Operating Expenses</v>
          </cell>
          <cell r="AC531" t="str">
            <v>[10005]  Exelon Delivery Shared ServiceEBSC Transactional (Passthroughs)OFC of SVP Operations (04901 - EED Operations)</v>
          </cell>
          <cell r="AF531" t="e">
            <v>#N/A</v>
          </cell>
        </row>
        <row r="532">
          <cell r="E532">
            <v>725</v>
          </cell>
          <cell r="H532">
            <v>12</v>
          </cell>
          <cell r="I532">
            <v>12</v>
          </cell>
          <cell r="J532">
            <v>3073</v>
          </cell>
          <cell r="M532">
            <v>-122</v>
          </cell>
          <cell r="N532">
            <v>12</v>
          </cell>
          <cell r="O532">
            <v>8975</v>
          </cell>
          <cell r="R532">
            <v>-122</v>
          </cell>
          <cell r="S532">
            <v>12</v>
          </cell>
          <cell r="V532" t="str">
            <v>EBSC Transactional2</v>
          </cell>
          <cell r="W532" t="str">
            <v>Tools For People</v>
          </cell>
          <cell r="AA532" t="str">
            <v>[10005]  Exelon Delivery Shared ServiceEBSC TransactionalTools For People</v>
          </cell>
          <cell r="AB532" t="str">
            <v>[10005]  Exelon Delivery Shared ServiceEBSC Transactional (Tools For People)Business Services</v>
          </cell>
          <cell r="AC532" t="str">
            <v>[10005]  Exelon Delivery Shared ServiceEBSC Transactional (Tools For People)OFC of SVP Technical Services (04914 - OSRVP Technical Services)</v>
          </cell>
          <cell r="AF532" t="e">
            <v>#N/A</v>
          </cell>
        </row>
        <row r="533">
          <cell r="E533">
            <v>507</v>
          </cell>
          <cell r="H533">
            <v>-507</v>
          </cell>
          <cell r="I533">
            <v>-507</v>
          </cell>
          <cell r="J533">
            <v>2210</v>
          </cell>
          <cell r="M533">
            <v>-2210</v>
          </cell>
          <cell r="N533">
            <v>-507</v>
          </cell>
          <cell r="O533">
            <v>2210</v>
          </cell>
          <cell r="R533">
            <v>-2210</v>
          </cell>
          <cell r="S533">
            <v>-507</v>
          </cell>
          <cell r="V533" t="str">
            <v>EBSC Transactional2</v>
          </cell>
          <cell r="W533" t="str">
            <v>Passthroughs</v>
          </cell>
          <cell r="AA533" t="str">
            <v>[10005]  Exelon Delivery Shared ServiceEBSC TransactionalPassthroughs</v>
          </cell>
          <cell r="AB533" t="str">
            <v>[10005]  Exelon Delivery Shared ServiceEBSC Transactional (Passthroughs)Other Operating Expenses</v>
          </cell>
          <cell r="AC533" t="str">
            <v>[10005]  Exelon Delivery Shared ServiceEBSC Transactional (Passthroughs)OFC of SVP Technical Services (04914 - OSRVP Technical Services)</v>
          </cell>
          <cell r="AF533" t="e">
            <v>#N/A</v>
          </cell>
        </row>
        <row r="534">
          <cell r="E534">
            <v>813</v>
          </cell>
          <cell r="H534">
            <v>-213</v>
          </cell>
          <cell r="I534">
            <v>-213</v>
          </cell>
          <cell r="J534">
            <v>3947</v>
          </cell>
          <cell r="M534">
            <v>-1547</v>
          </cell>
          <cell r="N534">
            <v>-213</v>
          </cell>
          <cell r="O534">
            <v>8747</v>
          </cell>
          <cell r="R534">
            <v>-1547</v>
          </cell>
          <cell r="S534">
            <v>-213</v>
          </cell>
          <cell r="V534" t="str">
            <v>EBSC Transactional2</v>
          </cell>
          <cell r="W534" t="str">
            <v>Tools For People</v>
          </cell>
          <cell r="AA534" t="str">
            <v>[10005]  Exelon Delivery Shared ServiceEBSC TransactionalTools For People</v>
          </cell>
          <cell r="AB534" t="str">
            <v>[10005]  Exelon Delivery Shared ServiceEBSC Transactional (Tools For People)Business Services</v>
          </cell>
          <cell r="AC534" t="str">
            <v>[10005]  Exelon Delivery Shared ServiceEBSC Transactional (Tools For People)Performance Improvement (04911 - Performance Improvement)</v>
          </cell>
          <cell r="AF534" t="e">
            <v>#N/A</v>
          </cell>
        </row>
        <row r="535">
          <cell r="E535">
            <v>1761</v>
          </cell>
          <cell r="H535">
            <v>-1761</v>
          </cell>
          <cell r="I535">
            <v>-1761</v>
          </cell>
          <cell r="J535">
            <v>9272</v>
          </cell>
          <cell r="M535">
            <v>-9272</v>
          </cell>
          <cell r="N535">
            <v>-1761</v>
          </cell>
          <cell r="O535">
            <v>9272</v>
          </cell>
          <cell r="R535">
            <v>-9272</v>
          </cell>
          <cell r="S535">
            <v>-1761</v>
          </cell>
          <cell r="V535" t="str">
            <v>EBSC Transactional2</v>
          </cell>
          <cell r="W535" t="str">
            <v>Passthroughs</v>
          </cell>
          <cell r="AA535" t="str">
            <v>[10005]  Exelon Delivery Shared ServiceEBSC TransactionalPassthroughs</v>
          </cell>
          <cell r="AB535" t="str">
            <v>[10005]  Exelon Delivery Shared ServiceEBSC Transactional (Passthroughs)Other Operating Expenses</v>
          </cell>
          <cell r="AC535" t="str">
            <v>[10005]  Exelon Delivery Shared ServiceEBSC Transactional (Passthroughs)Performance Improvement (04911 - Performance Improvement)</v>
          </cell>
          <cell r="AF535" t="e">
            <v>#N/A</v>
          </cell>
        </row>
        <row r="536">
          <cell r="E536">
            <v>1881</v>
          </cell>
          <cell r="H536">
            <v>519</v>
          </cell>
          <cell r="I536">
            <v>519</v>
          </cell>
          <cell r="J536">
            <v>7338</v>
          </cell>
          <cell r="M536">
            <v>2262</v>
          </cell>
          <cell r="N536">
            <v>519</v>
          </cell>
          <cell r="O536">
            <v>26538</v>
          </cell>
          <cell r="R536">
            <v>2262</v>
          </cell>
          <cell r="S536">
            <v>519</v>
          </cell>
          <cell r="V536" t="str">
            <v>EBSC Transactional2</v>
          </cell>
          <cell r="W536" t="str">
            <v>Tools For People</v>
          </cell>
          <cell r="AA536" t="str">
            <v>[10005]  Exelon Delivery Shared ServiceEBSC TransactionalTools For People</v>
          </cell>
          <cell r="AB536" t="str">
            <v>[10005]  Exelon Delivery Shared ServiceEBSC Transactional (Tools For People)Business Services</v>
          </cell>
          <cell r="AC536" t="str">
            <v>[10005]  Exelon Delivery Shared ServiceEBSC Transactional (Tools For People)Performance Improvement (04912 - Performance Assessment)</v>
          </cell>
          <cell r="AF536" t="e">
            <v>#N/A</v>
          </cell>
        </row>
        <row r="537">
          <cell r="E537">
            <v>1488</v>
          </cell>
          <cell r="H537">
            <v>-1488</v>
          </cell>
          <cell r="I537">
            <v>-1488</v>
          </cell>
          <cell r="J537">
            <v>6730</v>
          </cell>
          <cell r="M537">
            <v>-6730</v>
          </cell>
          <cell r="N537">
            <v>-1488</v>
          </cell>
          <cell r="O537">
            <v>6730</v>
          </cell>
          <cell r="R537">
            <v>-6730</v>
          </cell>
          <cell r="S537">
            <v>-1488</v>
          </cell>
          <cell r="V537" t="str">
            <v>EBSC Transactional2</v>
          </cell>
          <cell r="W537" t="str">
            <v>Passthroughs</v>
          </cell>
          <cell r="AA537" t="str">
            <v>[10005]  Exelon Delivery Shared ServiceEBSC TransactionalPassthroughs</v>
          </cell>
          <cell r="AB537" t="str">
            <v>[10005]  Exelon Delivery Shared ServiceEBSC Transactional (Passthroughs)Other Operating Expenses</v>
          </cell>
          <cell r="AC537" t="str">
            <v>[10005]  Exelon Delivery Shared ServiceEBSC Transactional (Passthroughs)Performance Improvement (04912 - Performance Assessment)</v>
          </cell>
          <cell r="AF537" t="e">
            <v>#N/A</v>
          </cell>
        </row>
        <row r="538">
          <cell r="E538">
            <v>1431</v>
          </cell>
          <cell r="H538">
            <v>169</v>
          </cell>
          <cell r="I538">
            <v>169</v>
          </cell>
          <cell r="J538">
            <v>6825</v>
          </cell>
          <cell r="M538">
            <v>-225</v>
          </cell>
          <cell r="N538">
            <v>169</v>
          </cell>
          <cell r="O538">
            <v>22225</v>
          </cell>
          <cell r="R538">
            <v>-225</v>
          </cell>
          <cell r="S538">
            <v>169</v>
          </cell>
          <cell r="V538" t="str">
            <v>EBSC Transactional2</v>
          </cell>
          <cell r="W538" t="str">
            <v>Tools For People</v>
          </cell>
          <cell r="AA538" t="str">
            <v>[10005]  Exelon Delivery Shared ServiceEBSC TransactionalTools For People</v>
          </cell>
          <cell r="AB538" t="str">
            <v>[10005]  Exelon Delivery Shared ServiceEBSC Transactional (Tools For People)Business Services</v>
          </cell>
          <cell r="AC538" t="str">
            <v>[10005]  Exelon Delivery Shared ServiceEBSC Transactional (Tools For People)Performance Improvement (04913 - Business Process Improvement)</v>
          </cell>
          <cell r="AF538" t="e">
            <v>#N/A</v>
          </cell>
        </row>
        <row r="539">
          <cell r="E539">
            <v>2763</v>
          </cell>
          <cell r="H539">
            <v>-2763</v>
          </cell>
          <cell r="I539">
            <v>-2763</v>
          </cell>
          <cell r="J539">
            <v>8881</v>
          </cell>
          <cell r="M539">
            <v>-8881</v>
          </cell>
          <cell r="N539">
            <v>-2763</v>
          </cell>
          <cell r="O539">
            <v>8881</v>
          </cell>
          <cell r="R539">
            <v>-8881</v>
          </cell>
          <cell r="S539">
            <v>-2763</v>
          </cell>
          <cell r="V539" t="str">
            <v>EBSC Transactional2</v>
          </cell>
          <cell r="W539" t="str">
            <v>Passthroughs</v>
          </cell>
          <cell r="AA539" t="str">
            <v>[10005]  Exelon Delivery Shared ServiceEBSC TransactionalPassthroughs</v>
          </cell>
          <cell r="AB539" t="str">
            <v>[10005]  Exelon Delivery Shared ServiceEBSC Transactional (Passthroughs)Other Operating Expenses</v>
          </cell>
          <cell r="AC539" t="str">
            <v>[10005]  Exelon Delivery Shared ServiceEBSC Transactional (Passthroughs)Performance Improvement (04913 - Business Process Improvement)</v>
          </cell>
          <cell r="AF539" t="e">
            <v>#N/A</v>
          </cell>
        </row>
        <row r="540">
          <cell r="E540">
            <v>824</v>
          </cell>
          <cell r="H540">
            <v>222</v>
          </cell>
          <cell r="I540">
            <v>222</v>
          </cell>
          <cell r="J540">
            <v>3393</v>
          </cell>
          <cell r="M540">
            <v>792</v>
          </cell>
          <cell r="N540">
            <v>222</v>
          </cell>
          <cell r="O540">
            <v>11763</v>
          </cell>
          <cell r="R540">
            <v>792</v>
          </cell>
          <cell r="S540">
            <v>222</v>
          </cell>
          <cell r="V540" t="str">
            <v>EBSC Transactional2</v>
          </cell>
          <cell r="W540" t="str">
            <v>Tools For People</v>
          </cell>
          <cell r="AA540" t="str">
            <v>[10005]  Exelon Delivery Shared ServiceEBSC TransactionalTools For People</v>
          </cell>
          <cell r="AB540" t="str">
            <v>[10005]  Exelon Delivery Shared ServiceEBSC Transactional (Tools For People)Business Services</v>
          </cell>
          <cell r="AC540" t="str">
            <v>[10005]  Exelon Delivery Shared ServiceEBSC Transactional (Tools For People)Project &amp; Contract Management (04966 - OVP for PC_M &amp; Admin)</v>
          </cell>
          <cell r="AF540" t="e">
            <v>#N/A</v>
          </cell>
        </row>
        <row r="541">
          <cell r="E541">
            <v>540</v>
          </cell>
          <cell r="H541">
            <v>-540</v>
          </cell>
          <cell r="I541">
            <v>-540</v>
          </cell>
          <cell r="J541">
            <v>2932</v>
          </cell>
          <cell r="M541">
            <v>-2932</v>
          </cell>
          <cell r="N541">
            <v>-540</v>
          </cell>
          <cell r="O541">
            <v>2932</v>
          </cell>
          <cell r="R541">
            <v>-2932</v>
          </cell>
          <cell r="S541">
            <v>-540</v>
          </cell>
          <cell r="V541" t="str">
            <v>EBSC Transactional2</v>
          </cell>
          <cell r="W541" t="str">
            <v>Passthroughs</v>
          </cell>
          <cell r="AA541" t="str">
            <v>[10005]  Exelon Delivery Shared ServiceEBSC TransactionalPassthroughs</v>
          </cell>
          <cell r="AB541" t="str">
            <v>[10005]  Exelon Delivery Shared ServiceEBSC Transactional (Passthroughs)Other Operating Expenses</v>
          </cell>
          <cell r="AC541" t="str">
            <v>[10005]  Exelon Delivery Shared ServiceEBSC Transactional (Passthroughs)Project &amp; Contract Management (04966 - OVP for PC_M &amp; Admin)</v>
          </cell>
          <cell r="AF541" t="e">
            <v>#N/A</v>
          </cell>
        </row>
        <row r="542">
          <cell r="E542">
            <v>1458</v>
          </cell>
          <cell r="H542">
            <v>105</v>
          </cell>
          <cell r="I542">
            <v>105</v>
          </cell>
          <cell r="J542">
            <v>5762</v>
          </cell>
          <cell r="M542">
            <v>489</v>
          </cell>
          <cell r="N542">
            <v>105</v>
          </cell>
          <cell r="O542">
            <v>18263</v>
          </cell>
          <cell r="R542">
            <v>489</v>
          </cell>
          <cell r="S542">
            <v>105</v>
          </cell>
          <cell r="V542" t="str">
            <v>EBSC Transactional2</v>
          </cell>
          <cell r="W542" t="str">
            <v>Tools For People</v>
          </cell>
          <cell r="AA542" t="str">
            <v>[10005]  Exelon Delivery Shared ServiceEBSC TransactionalTools For People</v>
          </cell>
          <cell r="AB542" t="str">
            <v>[10005]  Exelon Delivery Shared ServiceEBSC Transactional (Tools For People)Business Services</v>
          </cell>
          <cell r="AC542" t="str">
            <v>[10005]  Exelon Delivery Shared ServiceEBSC Transactional (Tools For People)Project &amp; Contract Management (04967 - Vegetation Mgmt Admin)</v>
          </cell>
          <cell r="AF542" t="e">
            <v>#N/A</v>
          </cell>
        </row>
        <row r="543">
          <cell r="E543">
            <v>567</v>
          </cell>
          <cell r="H543">
            <v>-567</v>
          </cell>
          <cell r="I543">
            <v>-567</v>
          </cell>
          <cell r="J543">
            <v>2600</v>
          </cell>
          <cell r="M543">
            <v>-2600</v>
          </cell>
          <cell r="N543">
            <v>-567</v>
          </cell>
          <cell r="O543">
            <v>2600</v>
          </cell>
          <cell r="R543">
            <v>-2600</v>
          </cell>
          <cell r="S543">
            <v>-567</v>
          </cell>
          <cell r="V543" t="str">
            <v>EBSC Transactional2</v>
          </cell>
          <cell r="W543" t="str">
            <v>Passthroughs</v>
          </cell>
          <cell r="AA543" t="str">
            <v>[10005]  Exelon Delivery Shared ServiceEBSC TransactionalPassthroughs</v>
          </cell>
          <cell r="AB543" t="str">
            <v>[10005]  Exelon Delivery Shared ServiceEBSC Transactional (Passthroughs)Other Operating Expenses</v>
          </cell>
          <cell r="AC543" t="str">
            <v>[10005]  Exelon Delivery Shared ServiceEBSC Transactional (Passthroughs)Project &amp; Contract Management (04967 - Vegetation Mgmt Admin)</v>
          </cell>
          <cell r="AF543" t="e">
            <v>#N/A</v>
          </cell>
        </row>
        <row r="544">
          <cell r="E544">
            <v>4485</v>
          </cell>
          <cell r="H544">
            <v>-2730</v>
          </cell>
          <cell r="I544">
            <v>-2730</v>
          </cell>
          <cell r="J544">
            <v>18530</v>
          </cell>
          <cell r="M544">
            <v>-11510</v>
          </cell>
          <cell r="N544">
            <v>-2730</v>
          </cell>
          <cell r="O544">
            <v>32570</v>
          </cell>
          <cell r="R544">
            <v>-11510</v>
          </cell>
          <cell r="S544">
            <v>-2730</v>
          </cell>
          <cell r="V544" t="str">
            <v>EBSC Transactional2</v>
          </cell>
          <cell r="W544" t="str">
            <v>Tools For People</v>
          </cell>
          <cell r="AA544" t="str">
            <v>[10005]  Exelon Delivery Shared ServiceEBSC TransactionalTools For People</v>
          </cell>
          <cell r="AB544" t="str">
            <v>[10005]  Exelon Delivery Shared ServiceEBSC Transactional (Tools For People)Business Services</v>
          </cell>
          <cell r="AC544" t="str">
            <v>[10005]  Exelon Delivery Shared ServiceEBSC Transactional (Tools For People)Project &amp; Contract Management (04968 - EED Project Controls)</v>
          </cell>
          <cell r="AF544" t="e">
            <v>#N/A</v>
          </cell>
        </row>
        <row r="545">
          <cell r="E545">
            <v>461</v>
          </cell>
          <cell r="H545">
            <v>-461</v>
          </cell>
          <cell r="I545">
            <v>-461</v>
          </cell>
          <cell r="J545">
            <v>2198</v>
          </cell>
          <cell r="M545">
            <v>-2198</v>
          </cell>
          <cell r="N545">
            <v>-461</v>
          </cell>
          <cell r="O545">
            <v>2198</v>
          </cell>
          <cell r="R545">
            <v>-2198</v>
          </cell>
          <cell r="S545">
            <v>-461</v>
          </cell>
          <cell r="V545" t="str">
            <v>EBSC Transactional2</v>
          </cell>
          <cell r="W545" t="str">
            <v>Passthroughs</v>
          </cell>
          <cell r="AA545" t="str">
            <v>[10005]  Exelon Delivery Shared ServiceEBSC TransactionalPassthroughs</v>
          </cell>
          <cell r="AB545" t="str">
            <v>[10005]  Exelon Delivery Shared ServiceEBSC Transactional (Passthroughs)Other Operating Expenses</v>
          </cell>
          <cell r="AC545" t="str">
            <v>[10005]  Exelon Delivery Shared ServiceEBSC Transactional (Passthroughs)Project &amp; Contract Management (04968 - EED Project Controls)</v>
          </cell>
          <cell r="AF545" t="e">
            <v>#N/A</v>
          </cell>
        </row>
        <row r="546">
          <cell r="E546">
            <v>2584</v>
          </cell>
          <cell r="H546">
            <v>-2584</v>
          </cell>
          <cell r="I546">
            <v>-2584</v>
          </cell>
          <cell r="J546">
            <v>6344</v>
          </cell>
          <cell r="M546">
            <v>-6344</v>
          </cell>
          <cell r="N546">
            <v>-2584</v>
          </cell>
          <cell r="O546">
            <v>6344</v>
          </cell>
          <cell r="R546">
            <v>-6344</v>
          </cell>
          <cell r="S546">
            <v>-2584</v>
          </cell>
          <cell r="V546" t="str">
            <v>EBSC Transactional2</v>
          </cell>
          <cell r="W546" t="str">
            <v>Tools For People</v>
          </cell>
          <cell r="AA546" t="str">
            <v>[10005]  Exelon Delivery Shared ServiceEBSC TransactionalTools For People</v>
          </cell>
          <cell r="AB546" t="str">
            <v>[10005]  Exelon Delivery Shared ServiceEBSC Transactional (Tools For People)Business Services</v>
          </cell>
          <cell r="AC546" t="str">
            <v>[10005]  Exelon Delivery Shared ServiceEBSC Transactional (Tools For People)Project &amp; Contract Management (04995 - Contract Controls &amp; Perf Mgmt)</v>
          </cell>
          <cell r="AF546" t="e">
            <v>#N/A</v>
          </cell>
        </row>
        <row r="547">
          <cell r="E547">
            <v>1526</v>
          </cell>
          <cell r="H547">
            <v>-1526</v>
          </cell>
          <cell r="I547">
            <v>-1526</v>
          </cell>
          <cell r="J547">
            <v>3663</v>
          </cell>
          <cell r="M547">
            <v>-3663</v>
          </cell>
          <cell r="N547">
            <v>-1526</v>
          </cell>
          <cell r="O547">
            <v>3663</v>
          </cell>
          <cell r="R547">
            <v>-3663</v>
          </cell>
          <cell r="S547">
            <v>-1526</v>
          </cell>
          <cell r="V547" t="str">
            <v>EBSC Transactional2</v>
          </cell>
          <cell r="W547" t="str">
            <v>Passthroughs</v>
          </cell>
          <cell r="AA547" t="str">
            <v>[10005]  Exelon Delivery Shared ServiceEBSC TransactionalPassthroughs</v>
          </cell>
          <cell r="AB547" t="str">
            <v>[10005]  Exelon Delivery Shared ServiceEBSC Transactional (Passthroughs)Other Operating Expenses</v>
          </cell>
          <cell r="AC547" t="str">
            <v>[10005]  Exelon Delivery Shared ServiceEBSC Transactional (Passthroughs)Project &amp; Contract Management (04995 - Contract Controls &amp; Perf Mgmt)</v>
          </cell>
          <cell r="AF547" t="e">
            <v>#N/A</v>
          </cell>
        </row>
        <row r="548">
          <cell r="E548">
            <v>82</v>
          </cell>
          <cell r="H548">
            <v>-82</v>
          </cell>
          <cell r="I548">
            <v>-82</v>
          </cell>
          <cell r="J548">
            <v>247</v>
          </cell>
          <cell r="M548">
            <v>-247</v>
          </cell>
          <cell r="N548">
            <v>-82</v>
          </cell>
          <cell r="O548">
            <v>247</v>
          </cell>
          <cell r="R548">
            <v>-247</v>
          </cell>
          <cell r="S548">
            <v>-82</v>
          </cell>
          <cell r="V548" t="str">
            <v>EBSC Transactional2</v>
          </cell>
          <cell r="W548" t="str">
            <v>Tools For People</v>
          </cell>
          <cell r="AA548" t="str">
            <v>[10005]  Exelon Delivery Shared ServiceEBSC TransactionalTools For People</v>
          </cell>
          <cell r="AB548" t="str">
            <v>[10005]  Exelon Delivery Shared ServiceEBSC Transactional (Tools For People)Business Services</v>
          </cell>
          <cell r="AC548" t="str">
            <v>[10005]  Exelon Delivery Shared ServiceEBSC Transactional (Tools For People)Quality Assurance (04905 - Quality Assurance Group)</v>
          </cell>
          <cell r="AF548" t="e">
            <v>#N/A</v>
          </cell>
        </row>
        <row r="549">
          <cell r="E549">
            <v>11</v>
          </cell>
          <cell r="H549">
            <v>-11</v>
          </cell>
          <cell r="I549">
            <v>-11</v>
          </cell>
          <cell r="J549">
            <v>41</v>
          </cell>
          <cell r="M549">
            <v>-41</v>
          </cell>
          <cell r="N549">
            <v>-11</v>
          </cell>
          <cell r="O549">
            <v>41</v>
          </cell>
          <cell r="R549">
            <v>-41</v>
          </cell>
          <cell r="S549">
            <v>-11</v>
          </cell>
          <cell r="V549" t="str">
            <v>EBSC Transactional2</v>
          </cell>
          <cell r="W549" t="str">
            <v>Passthroughs</v>
          </cell>
          <cell r="AA549" t="str">
            <v>[10005]  Exelon Delivery Shared ServiceEBSC TransactionalPassthroughs</v>
          </cell>
          <cell r="AB549" t="str">
            <v>[10005]  Exelon Delivery Shared ServiceEBSC Transactional (Passthroughs)Other Operating Expenses</v>
          </cell>
          <cell r="AC549" t="str">
            <v>[10005]  Exelon Delivery Shared ServiceEBSC Transactional (Passthroughs)Quality Assurance (04905 - Quality Assurance Group)</v>
          </cell>
          <cell r="AF549" t="e">
            <v>#N/A</v>
          </cell>
        </row>
        <row r="550">
          <cell r="E550">
            <v>23762</v>
          </cell>
          <cell r="H550">
            <v>-23762</v>
          </cell>
          <cell r="I550">
            <v>-23762</v>
          </cell>
          <cell r="J550">
            <v>25924</v>
          </cell>
          <cell r="M550">
            <v>-25924</v>
          </cell>
          <cell r="N550">
            <v>-23762</v>
          </cell>
          <cell r="O550">
            <v>25924</v>
          </cell>
          <cell r="R550">
            <v>-25924</v>
          </cell>
          <cell r="S550">
            <v>-23762</v>
          </cell>
          <cell r="V550" t="str">
            <v>EBSC Transactional2</v>
          </cell>
          <cell r="W550" t="str">
            <v>Tools For People</v>
          </cell>
          <cell r="AA550" t="str">
            <v>[10005]  Exelon Delivery Shared ServiceEBSC TransactionalTools For People</v>
          </cell>
          <cell r="AB550" t="str">
            <v>[10005]  Exelon Delivery Shared ServiceEBSC Transactional (Tools For People)Business Services</v>
          </cell>
          <cell r="AC550" t="str">
            <v>[10005]  Exelon Delivery Shared ServiceEBSC Transactional (Tools For People)Senior VP &amp; Admin (04965 - Senior VP &amp; Admin/Programs)</v>
          </cell>
          <cell r="AF550" t="e">
            <v>#N/A</v>
          </cell>
        </row>
        <row r="551">
          <cell r="E551">
            <v>82</v>
          </cell>
          <cell r="H551">
            <v>-82</v>
          </cell>
          <cell r="I551">
            <v>-82</v>
          </cell>
          <cell r="J551">
            <v>284</v>
          </cell>
          <cell r="M551">
            <v>-284</v>
          </cell>
          <cell r="N551">
            <v>-82</v>
          </cell>
          <cell r="O551">
            <v>284</v>
          </cell>
          <cell r="R551">
            <v>-284</v>
          </cell>
          <cell r="S551">
            <v>-82</v>
          </cell>
          <cell r="V551" t="str">
            <v>EBSC Transactional2</v>
          </cell>
          <cell r="W551" t="str">
            <v>Passthroughs</v>
          </cell>
          <cell r="AA551" t="str">
            <v>[10005]  Exelon Delivery Shared ServiceEBSC TransactionalPassthroughs</v>
          </cell>
          <cell r="AB551" t="str">
            <v>[10005]  Exelon Delivery Shared ServiceEBSC Transactional (Passthroughs)Other Operating Expenses</v>
          </cell>
          <cell r="AC551" t="str">
            <v>[10005]  Exelon Delivery Shared ServiceEBSC Transactional (Passthroughs)Senior VP &amp; Admin (04965 - Senior VP &amp; Admin/Programs)</v>
          </cell>
          <cell r="AF551" t="e">
            <v>#N/A</v>
          </cell>
        </row>
        <row r="552">
          <cell r="E552">
            <v>3478</v>
          </cell>
          <cell r="H552">
            <v>1009</v>
          </cell>
          <cell r="I552">
            <v>1009</v>
          </cell>
          <cell r="J552">
            <v>14145</v>
          </cell>
          <cell r="M552">
            <v>3803</v>
          </cell>
          <cell r="N552">
            <v>1009</v>
          </cell>
          <cell r="O552">
            <v>50041</v>
          </cell>
          <cell r="R552">
            <v>3803</v>
          </cell>
          <cell r="S552">
            <v>1009</v>
          </cell>
          <cell r="V552" t="str">
            <v>EBSC Transactional2</v>
          </cell>
          <cell r="W552" t="str">
            <v>Tools For People</v>
          </cell>
          <cell r="AA552" t="str">
            <v>[10005]  Exelon Delivery Shared ServiceEBSC TransactionalTools For People</v>
          </cell>
          <cell r="AB552" t="str">
            <v>[10005]  Exelon Delivery Shared ServiceEBSC Transactional (Tools For People)Business Services</v>
          </cell>
          <cell r="AC552" t="str">
            <v>[10005]  Exelon Delivery Shared ServiceEBSC Transactional (Tools For People)Training (04972 - New Applications)</v>
          </cell>
          <cell r="AF552" t="e">
            <v>#N/A</v>
          </cell>
        </row>
        <row r="553">
          <cell r="E553">
            <v>228</v>
          </cell>
          <cell r="H553">
            <v>132</v>
          </cell>
          <cell r="I553">
            <v>132</v>
          </cell>
          <cell r="J553">
            <v>1605</v>
          </cell>
          <cell r="M553">
            <v>-165</v>
          </cell>
          <cell r="N553">
            <v>132</v>
          </cell>
          <cell r="O553">
            <v>4485</v>
          </cell>
          <cell r="R553">
            <v>-165</v>
          </cell>
          <cell r="S553">
            <v>132</v>
          </cell>
          <cell r="V553" t="str">
            <v>EBSC Transactional2</v>
          </cell>
          <cell r="W553" t="str">
            <v>Passthroughs</v>
          </cell>
          <cell r="AA553" t="str">
            <v>[10005]  Exelon Delivery Shared ServiceEBSC TransactionalPassthroughs</v>
          </cell>
          <cell r="AB553" t="str">
            <v>[10005]  Exelon Delivery Shared ServiceEBSC Transactional (Passthroughs)Other Operating Expenses</v>
          </cell>
          <cell r="AC553" t="str">
            <v>[10005]  Exelon Delivery Shared ServiceEBSC Transactional (Passthroughs)Training (04972 - New Applications)</v>
          </cell>
          <cell r="AF553" t="e">
            <v>#N/A</v>
          </cell>
        </row>
        <row r="554">
          <cell r="E554">
            <v>453</v>
          </cell>
          <cell r="H554">
            <v>43778</v>
          </cell>
          <cell r="I554">
            <v>43778</v>
          </cell>
          <cell r="J554">
            <v>1620</v>
          </cell>
          <cell r="M554">
            <v>136613</v>
          </cell>
          <cell r="N554">
            <v>43778</v>
          </cell>
          <cell r="O554">
            <v>370469</v>
          </cell>
          <cell r="R554">
            <v>136613</v>
          </cell>
          <cell r="S554">
            <v>43778</v>
          </cell>
          <cell r="V554" t="str">
            <v>EBSC Transactional2</v>
          </cell>
          <cell r="W554" t="str">
            <v>Tools For People</v>
          </cell>
          <cell r="AA554" t="str">
            <v>[10005]  Exelon Delivery Shared ServiceEBSC TransactionalTools For People</v>
          </cell>
          <cell r="AB554" t="str">
            <v>[10005]  Exelon Delivery Shared ServiceEBSC Transactional (Tools For People)Business Services</v>
          </cell>
          <cell r="AC554" t="str">
            <v>[10005]  Exelon Delivery Shared ServiceEBSC Transactional (Tools For People)Training (04974 - Training Director)</v>
          </cell>
          <cell r="AF554" t="e">
            <v>#N/A</v>
          </cell>
        </row>
        <row r="555">
          <cell r="E555">
            <v>321</v>
          </cell>
          <cell r="H555">
            <v>1764</v>
          </cell>
          <cell r="I555">
            <v>1764</v>
          </cell>
          <cell r="J555">
            <v>1529</v>
          </cell>
          <cell r="M555">
            <v>4900</v>
          </cell>
          <cell r="N555">
            <v>1764</v>
          </cell>
          <cell r="O555">
            <v>18209</v>
          </cell>
          <cell r="R555">
            <v>4900</v>
          </cell>
          <cell r="S555">
            <v>1764</v>
          </cell>
          <cell r="V555" t="str">
            <v>EBSC Transactional2</v>
          </cell>
          <cell r="W555" t="str">
            <v>Passthroughs</v>
          </cell>
          <cell r="AA555" t="str">
            <v>[10005]  Exelon Delivery Shared ServiceEBSC TransactionalPassthroughs</v>
          </cell>
          <cell r="AB555" t="str">
            <v>[10005]  Exelon Delivery Shared ServiceEBSC Transactional (Passthroughs)Other Operating Expenses</v>
          </cell>
          <cell r="AC555" t="str">
            <v>[10005]  Exelon Delivery Shared ServiceEBSC Transactional (Passthroughs)Training (04974 - Training Director)</v>
          </cell>
          <cell r="AF555" t="e">
            <v>#N/A</v>
          </cell>
        </row>
        <row r="556">
          <cell r="E556">
            <v>120</v>
          </cell>
          <cell r="H556">
            <v>-120</v>
          </cell>
          <cell r="I556">
            <v>-120</v>
          </cell>
          <cell r="J556">
            <v>120</v>
          </cell>
          <cell r="M556">
            <v>-120</v>
          </cell>
          <cell r="N556">
            <v>-120</v>
          </cell>
          <cell r="O556">
            <v>120</v>
          </cell>
          <cell r="R556">
            <v>-120</v>
          </cell>
          <cell r="S556">
            <v>-120</v>
          </cell>
          <cell r="V556" t="str">
            <v>EBSC Transactional2</v>
          </cell>
          <cell r="W556" t="str">
            <v>Tools For People</v>
          </cell>
          <cell r="AA556" t="str">
            <v>[10005]  Exelon Delivery Shared ServiceEBSC TransactionalTools For People</v>
          </cell>
          <cell r="AB556" t="str">
            <v>[10005]  Exelon Delivery Shared ServiceEBSC Transactional (Tools For People)Business Services</v>
          </cell>
          <cell r="AC556" t="str">
            <v>[10005]  Exelon Delivery Shared ServiceEBSC Transactional (Tools For People)Training (07173 - Field &amp; Tech Services Training)</v>
          </cell>
          <cell r="AF556" t="e">
            <v>#N/A</v>
          </cell>
        </row>
        <row r="557">
          <cell r="E557">
            <v>100</v>
          </cell>
          <cell r="H557">
            <v>-100</v>
          </cell>
          <cell r="I557">
            <v>-100</v>
          </cell>
          <cell r="J557">
            <v>100</v>
          </cell>
          <cell r="M557">
            <v>-100</v>
          </cell>
          <cell r="N557">
            <v>-100</v>
          </cell>
          <cell r="O557">
            <v>100</v>
          </cell>
          <cell r="R557">
            <v>-100</v>
          </cell>
          <cell r="S557">
            <v>-100</v>
          </cell>
          <cell r="V557" t="str">
            <v>EBSC Transactional2</v>
          </cell>
          <cell r="W557" t="str">
            <v>Passthroughs</v>
          </cell>
          <cell r="AA557" t="str">
            <v>[10005]  Exelon Delivery Shared ServiceEBSC TransactionalPassthroughs</v>
          </cell>
          <cell r="AB557" t="str">
            <v>[10005]  Exelon Delivery Shared ServiceEBSC Transactional (Passthroughs)Other Operating Expenses</v>
          </cell>
          <cell r="AC557" t="str">
            <v>[10005]  Exelon Delivery Shared ServiceEBSC Transactional (Passthroughs)Training (07173 - Field &amp; Tech Services Training)</v>
          </cell>
          <cell r="AF557" t="e">
            <v>#N/A</v>
          </cell>
        </row>
        <row r="558">
          <cell r="E558">
            <v>1281</v>
          </cell>
          <cell r="H558">
            <v>-191</v>
          </cell>
          <cell r="I558">
            <v>-191</v>
          </cell>
          <cell r="J558">
            <v>5197</v>
          </cell>
          <cell r="M558">
            <v>-837</v>
          </cell>
          <cell r="N558">
            <v>-191</v>
          </cell>
          <cell r="O558">
            <v>13917</v>
          </cell>
          <cell r="R558">
            <v>-837</v>
          </cell>
          <cell r="S558">
            <v>-191</v>
          </cell>
          <cell r="V558" t="str">
            <v>EBSC Transactional2</v>
          </cell>
          <cell r="W558" t="str">
            <v>Tools For People</v>
          </cell>
          <cell r="AA558" t="str">
            <v>[10005]  Exelon Delivery Shared ServiceEBSC TransactionalTools For People</v>
          </cell>
          <cell r="AB558" t="str">
            <v>[10005]  Exelon Delivery Shared ServiceEBSC Transactional (Tools For People)Business Services</v>
          </cell>
          <cell r="AC558" t="str">
            <v>[10005]  Exelon Delivery Shared ServiceEBSC Transactional (Tools For People)Transmission Operations (04985 - EED Transmission System Ops)</v>
          </cell>
          <cell r="AF558" t="e">
            <v>#N/A</v>
          </cell>
        </row>
        <row r="559">
          <cell r="E559">
            <v>517</v>
          </cell>
          <cell r="H559">
            <v>316</v>
          </cell>
          <cell r="I559">
            <v>316</v>
          </cell>
          <cell r="J559">
            <v>2155</v>
          </cell>
          <cell r="M559">
            <v>1178</v>
          </cell>
          <cell r="N559">
            <v>316</v>
          </cell>
          <cell r="O559">
            <v>8822</v>
          </cell>
          <cell r="R559">
            <v>1178</v>
          </cell>
          <cell r="S559">
            <v>316</v>
          </cell>
          <cell r="V559" t="str">
            <v>EBSC Transactional2</v>
          </cell>
          <cell r="W559" t="str">
            <v>Passthroughs</v>
          </cell>
          <cell r="AA559" t="str">
            <v>[10005]  Exelon Delivery Shared ServiceEBSC TransactionalPassthroughs</v>
          </cell>
          <cell r="AB559" t="str">
            <v>[10005]  Exelon Delivery Shared ServiceEBSC Transactional (Passthroughs)Other Operating Expenses</v>
          </cell>
          <cell r="AC559" t="str">
            <v>[10005]  Exelon Delivery Shared ServiceEBSC Transactional (Passthroughs)Transmission Operations (04985 - EED Transmission System Ops)</v>
          </cell>
          <cell r="AF559" t="e">
            <v>#N/A</v>
          </cell>
        </row>
        <row r="560">
          <cell r="E560">
            <v>1267</v>
          </cell>
          <cell r="H560">
            <v>-82</v>
          </cell>
          <cell r="I560">
            <v>-82</v>
          </cell>
          <cell r="J560">
            <v>5008</v>
          </cell>
          <cell r="M560">
            <v>-268</v>
          </cell>
          <cell r="N560">
            <v>-82</v>
          </cell>
          <cell r="O560">
            <v>14488</v>
          </cell>
          <cell r="R560">
            <v>-268</v>
          </cell>
          <cell r="S560">
            <v>-82</v>
          </cell>
          <cell r="V560" t="str">
            <v>EBSC Transactional2</v>
          </cell>
          <cell r="W560" t="str">
            <v>Tools For People</v>
          </cell>
          <cell r="AA560" t="str">
            <v>[10005]  Exelon Delivery Shared ServiceEBSC TransactionalTools For People</v>
          </cell>
          <cell r="AB560" t="str">
            <v>[10005]  Exelon Delivery Shared ServiceEBSC Transactional (Tools For People)Business Services</v>
          </cell>
          <cell r="AC560" t="str">
            <v>[10005]  Exelon Delivery Shared ServiceEBSC Transactional (Tools For People)Transmission Planning (04984 - EED Transmission Planning)</v>
          </cell>
          <cell r="AF560" t="e">
            <v>#N/A</v>
          </cell>
        </row>
        <row r="561">
          <cell r="E561">
            <v>307</v>
          </cell>
          <cell r="H561">
            <v>-17</v>
          </cell>
          <cell r="I561">
            <v>-17</v>
          </cell>
          <cell r="J561">
            <v>1781</v>
          </cell>
          <cell r="M561">
            <v>-621</v>
          </cell>
          <cell r="N561">
            <v>-17</v>
          </cell>
          <cell r="O561">
            <v>4101</v>
          </cell>
          <cell r="R561">
            <v>-621</v>
          </cell>
          <cell r="S561">
            <v>-17</v>
          </cell>
          <cell r="V561" t="str">
            <v>EBSC Transactional2</v>
          </cell>
          <cell r="W561" t="str">
            <v>Passthroughs</v>
          </cell>
          <cell r="AA561" t="str">
            <v>[10005]  Exelon Delivery Shared ServiceEBSC TransactionalPassthroughs</v>
          </cell>
          <cell r="AB561" t="str">
            <v>[10005]  Exelon Delivery Shared ServiceEBSC Transactional (Passthroughs)Other Operating Expenses</v>
          </cell>
          <cell r="AC561" t="str">
            <v>[10005]  Exelon Delivery Shared ServiceEBSC Transactional (Passthroughs)Transmission Planning (04984 - EED Transmission Planning)</v>
          </cell>
          <cell r="AF561" t="e">
            <v>#N/A</v>
          </cell>
        </row>
        <row r="562">
          <cell r="E562">
            <v>639</v>
          </cell>
          <cell r="H562">
            <v>516</v>
          </cell>
          <cell r="I562">
            <v>516</v>
          </cell>
          <cell r="J562">
            <v>2555</v>
          </cell>
          <cell r="M562">
            <v>2065</v>
          </cell>
          <cell r="N562">
            <v>516</v>
          </cell>
          <cell r="O562">
            <v>11795</v>
          </cell>
          <cell r="R562">
            <v>2065</v>
          </cell>
          <cell r="S562">
            <v>516</v>
          </cell>
          <cell r="V562" t="str">
            <v>EBSC Transactional2</v>
          </cell>
          <cell r="W562" t="str">
            <v>Tools For People</v>
          </cell>
          <cell r="AA562" t="str">
            <v>[10005]  Exelon Delivery Shared ServiceEBSC TransactionalTools For People</v>
          </cell>
          <cell r="AB562" t="str">
            <v>[10005]  Exelon Delivery Shared ServiceEBSC Transactional (Tools For People)Business Services</v>
          </cell>
          <cell r="AC562" t="str">
            <v>[10005]  Exelon Delivery Shared ServiceEBSC Transactional (Tools For People)Transmission &amp; Substation (04902 - EED Transmission &amp; Substation)</v>
          </cell>
          <cell r="AF562" t="e">
            <v>#N/A</v>
          </cell>
        </row>
        <row r="563">
          <cell r="E563">
            <v>2362</v>
          </cell>
          <cell r="H563">
            <v>-2362</v>
          </cell>
          <cell r="I563">
            <v>-2362</v>
          </cell>
          <cell r="J563">
            <v>15959</v>
          </cell>
          <cell r="M563">
            <v>-15959</v>
          </cell>
          <cell r="N563">
            <v>-2362</v>
          </cell>
          <cell r="O563">
            <v>15959</v>
          </cell>
          <cell r="R563">
            <v>-15959</v>
          </cell>
          <cell r="S563">
            <v>-2362</v>
          </cell>
          <cell r="V563" t="str">
            <v>EBSC Transactional2</v>
          </cell>
          <cell r="W563" t="str">
            <v>Passthroughs</v>
          </cell>
          <cell r="AA563" t="str">
            <v>[10005]  Exelon Delivery Shared ServiceEBSC TransactionalPassthroughs</v>
          </cell>
          <cell r="AB563" t="str">
            <v>[10005]  Exelon Delivery Shared ServiceEBSC Transactional (Passthroughs)Other Operating Expenses</v>
          </cell>
          <cell r="AC563" t="str">
            <v>[10005]  Exelon Delivery Shared ServiceEBSC Transactional (Passthroughs)Transmission &amp; Substation (04902 - EED Transmission &amp; Substation)</v>
          </cell>
          <cell r="AF563" t="e">
            <v>#N/A</v>
          </cell>
        </row>
        <row r="564">
          <cell r="E564">
            <v>767</v>
          </cell>
          <cell r="H564">
            <v>-192</v>
          </cell>
          <cell r="I564">
            <v>-192</v>
          </cell>
          <cell r="J564">
            <v>2870</v>
          </cell>
          <cell r="M564">
            <v>-570</v>
          </cell>
          <cell r="N564">
            <v>-192</v>
          </cell>
          <cell r="O564">
            <v>7470</v>
          </cell>
          <cell r="R564">
            <v>-570</v>
          </cell>
          <cell r="S564">
            <v>-192</v>
          </cell>
          <cell r="V564" t="str">
            <v>EBSC Transactional2</v>
          </cell>
          <cell r="W564" t="str">
            <v>Tools For People</v>
          </cell>
          <cell r="AA564" t="str">
            <v>[10005]  Exelon Delivery Shared ServiceEBSC TransactionalTools For People</v>
          </cell>
          <cell r="AB564" t="str">
            <v>[10005]  Exelon Delivery Shared ServiceEBSC Transactional (Tools For People)Business Services</v>
          </cell>
          <cell r="AC564" t="str">
            <v>[10005]  Exelon Delivery Shared ServiceEBSC Transactional (Tools For People)Transmission &amp; Substation (04903 - Transmission Line - EED)</v>
          </cell>
          <cell r="AF564" t="e">
            <v>#N/A</v>
          </cell>
        </row>
        <row r="565">
          <cell r="E565">
            <v>567</v>
          </cell>
          <cell r="H565">
            <v>-567</v>
          </cell>
          <cell r="I565">
            <v>-567</v>
          </cell>
          <cell r="J565">
            <v>3140</v>
          </cell>
          <cell r="M565">
            <v>-3140</v>
          </cell>
          <cell r="N565">
            <v>-567</v>
          </cell>
          <cell r="O565">
            <v>3140</v>
          </cell>
          <cell r="R565">
            <v>-3140</v>
          </cell>
          <cell r="S565">
            <v>-567</v>
          </cell>
          <cell r="V565" t="str">
            <v>EBSC Transactional2</v>
          </cell>
          <cell r="W565" t="str">
            <v>Passthroughs</v>
          </cell>
          <cell r="AA565" t="str">
            <v>[10005]  Exelon Delivery Shared ServiceEBSC TransactionalPassthroughs</v>
          </cell>
          <cell r="AB565" t="str">
            <v>[10005]  Exelon Delivery Shared ServiceEBSC Transactional (Passthroughs)Other Operating Expenses</v>
          </cell>
          <cell r="AC565" t="str">
            <v>[10005]  Exelon Delivery Shared ServiceEBSC Transactional (Passthroughs)Transmission &amp; Substation (04903 - Transmission Line - EED)</v>
          </cell>
          <cell r="AF565" t="e">
            <v>#N/A</v>
          </cell>
        </row>
        <row r="566">
          <cell r="E566">
            <v>786</v>
          </cell>
          <cell r="H566">
            <v>144</v>
          </cell>
          <cell r="I566">
            <v>144</v>
          </cell>
          <cell r="J566">
            <v>3472</v>
          </cell>
          <cell r="M566">
            <v>248</v>
          </cell>
          <cell r="N566">
            <v>144</v>
          </cell>
          <cell r="O566">
            <v>10912</v>
          </cell>
          <cell r="R566">
            <v>248</v>
          </cell>
          <cell r="S566">
            <v>144</v>
          </cell>
          <cell r="V566" t="str">
            <v>EBSC Transactional2</v>
          </cell>
          <cell r="W566" t="str">
            <v>Tools For People</v>
          </cell>
          <cell r="AA566" t="str">
            <v>[10005]  Exelon Delivery Shared ServiceEBSC TransactionalTools For People</v>
          </cell>
          <cell r="AB566" t="str">
            <v>[10005]  Exelon Delivery Shared ServiceEBSC Transactional (Tools For People)Business Services</v>
          </cell>
          <cell r="AC566" t="str">
            <v>[10005]  Exelon Delivery Shared ServiceEBSC Transactional (Tools For People)Trans Strtgy &amp; Intrconect Srv (04986 - EED Trans Strategy &amp; Bus Ops)</v>
          </cell>
          <cell r="AF566" t="e">
            <v>#N/A</v>
          </cell>
        </row>
        <row r="567">
          <cell r="E567">
            <v>330</v>
          </cell>
          <cell r="H567">
            <v>120</v>
          </cell>
          <cell r="I567">
            <v>120</v>
          </cell>
          <cell r="J567">
            <v>2954</v>
          </cell>
          <cell r="M567">
            <v>-1154</v>
          </cell>
          <cell r="N567">
            <v>120</v>
          </cell>
          <cell r="O567">
            <v>6554</v>
          </cell>
          <cell r="R567">
            <v>-1154</v>
          </cell>
          <cell r="S567">
            <v>120</v>
          </cell>
          <cell r="V567" t="str">
            <v>EBSC Transactional2</v>
          </cell>
          <cell r="W567" t="str">
            <v>Passthroughs</v>
          </cell>
          <cell r="AA567" t="str">
            <v>[10005]  Exelon Delivery Shared ServiceEBSC TransactionalPassthroughs</v>
          </cell>
          <cell r="AB567" t="str">
            <v>[10005]  Exelon Delivery Shared ServiceEBSC Transactional (Passthroughs)Other Operating Expenses</v>
          </cell>
          <cell r="AC567" t="str">
            <v>[10005]  Exelon Delivery Shared ServiceEBSC Transactional (Passthroughs)Trans Strtgy &amp; Intrconect Srv (04986 - EED Trans Strategy &amp; Bus Ops)</v>
          </cell>
          <cell r="AF567" t="e">
            <v>#N/A</v>
          </cell>
        </row>
        <row r="568">
          <cell r="E568">
            <v>55995</v>
          </cell>
          <cell r="H568">
            <v>7255</v>
          </cell>
          <cell r="I568">
            <v>7255</v>
          </cell>
          <cell r="J568">
            <v>238938</v>
          </cell>
          <cell r="M568">
            <v>14062</v>
          </cell>
          <cell r="N568">
            <v>7255</v>
          </cell>
          <cell r="O568">
            <v>744938</v>
          </cell>
          <cell r="R568">
            <v>14062</v>
          </cell>
          <cell r="S568">
            <v>7255</v>
          </cell>
          <cell r="V568" t="str">
            <v>EBSC Transactional2</v>
          </cell>
          <cell r="W568" t="str">
            <v>Tools For People</v>
          </cell>
          <cell r="AA568" t="str">
            <v>[10200]  PECO Energy CompanyEBSC TransactionalTools For People</v>
          </cell>
          <cell r="AB568" t="str">
            <v>[10200]  PECO Energy CompanyEBSC Transactional (Tools For People)Business Services</v>
          </cell>
          <cell r="AC568" t="str">
            <v>[10200]  PECO Energy CompanyEBSC Transactional (Tools For People)Cust&amp;Mrkt Svcs&amp;Fleet Mgmt-PECO (PECO Customer Contact Center)</v>
          </cell>
          <cell r="AF568" t="e">
            <v>#N/A</v>
          </cell>
        </row>
        <row r="569">
          <cell r="E569">
            <v>111890</v>
          </cell>
          <cell r="H569">
            <v>-36004</v>
          </cell>
          <cell r="I569">
            <v>9996</v>
          </cell>
          <cell r="J569">
            <v>454419</v>
          </cell>
          <cell r="M569">
            <v>-139645</v>
          </cell>
          <cell r="N569">
            <v>9996</v>
          </cell>
          <cell r="O569">
            <v>1456646</v>
          </cell>
          <cell r="R569">
            <v>-456645</v>
          </cell>
          <cell r="S569">
            <v>9996</v>
          </cell>
          <cell r="V569" t="str">
            <v>EBSC Transactional2</v>
          </cell>
          <cell r="W569" t="str">
            <v>Passthroughs</v>
          </cell>
          <cell r="AA569" t="str">
            <v>[10200]  PECO Energy CompanyEBSC TransactionalPassthroughs</v>
          </cell>
          <cell r="AB569" t="str">
            <v>[10200]  PECO Energy CompanyEBSC Transactional (Passthroughs)Other Operating Expenses</v>
          </cell>
          <cell r="AC569" t="str">
            <v>[10200]  PECO Energy CompanyEBSC Transactional (Passthroughs)Cust&amp;Mrkt Svcs&amp;Fleet Mgmt-PECO (PECO Customer Contact Center)</v>
          </cell>
          <cell r="AF569" t="e">
            <v>#N/A</v>
          </cell>
        </row>
        <row r="570">
          <cell r="E570">
            <v>26407</v>
          </cell>
          <cell r="H570">
            <v>10234</v>
          </cell>
          <cell r="I570">
            <v>-299</v>
          </cell>
          <cell r="J570">
            <v>105593</v>
          </cell>
          <cell r="M570">
            <v>25972</v>
          </cell>
          <cell r="N570">
            <v>-299</v>
          </cell>
          <cell r="O570">
            <v>281894</v>
          </cell>
          <cell r="R570">
            <v>105212</v>
          </cell>
          <cell r="S570">
            <v>501</v>
          </cell>
          <cell r="V570" t="str">
            <v>EBSC Transactional2</v>
          </cell>
          <cell r="W570" t="str">
            <v>Tools For People</v>
          </cell>
          <cell r="AA570" t="str">
            <v>[10200]  PECO Energy CompanyEBSC TransactionalTools For People</v>
          </cell>
          <cell r="AB570" t="str">
            <v>[10200]  PECO Energy CompanyEBSC Transactional (Tools For People)Business Services</v>
          </cell>
          <cell r="AC570" t="str">
            <v>[10200]  PECO Energy CompanyEBSC Transactional (Tools For People)Cust&amp;Mrkt Svcs&amp;Fleet Mgmt-PECO (PECO Customer Field Operations)</v>
          </cell>
          <cell r="AF570" t="e">
            <v>#N/A</v>
          </cell>
        </row>
        <row r="571">
          <cell r="E571">
            <v>16472</v>
          </cell>
          <cell r="H571">
            <v>-12439</v>
          </cell>
          <cell r="I571">
            <v>-1877</v>
          </cell>
          <cell r="J571">
            <v>66106</v>
          </cell>
          <cell r="M571">
            <v>-49972</v>
          </cell>
          <cell r="N571">
            <v>-1877</v>
          </cell>
          <cell r="O571">
            <v>190285</v>
          </cell>
          <cell r="R571">
            <v>-141883</v>
          </cell>
          <cell r="S571">
            <v>-7877</v>
          </cell>
          <cell r="V571" t="str">
            <v>EBSC Transactional2</v>
          </cell>
          <cell r="W571" t="str">
            <v>Passthroughs</v>
          </cell>
          <cell r="AA571" t="str">
            <v>[10200]  PECO Energy CompanyEBSC TransactionalPassthroughs</v>
          </cell>
          <cell r="AB571" t="str">
            <v>[10200]  PECO Energy CompanyEBSC Transactional (Passthroughs)Other Operating Expenses</v>
          </cell>
          <cell r="AC571" t="str">
            <v>[10200]  PECO Energy CompanyEBSC Transactional (Passthroughs)Cust&amp;Mrkt Svcs&amp;Fleet Mgmt-PECO (PECO Customer Field Operations)</v>
          </cell>
          <cell r="AF571" t="e">
            <v>#N/A</v>
          </cell>
        </row>
        <row r="572">
          <cell r="E572">
            <v>92342</v>
          </cell>
          <cell r="H572">
            <v>1634</v>
          </cell>
          <cell r="I572">
            <v>9011</v>
          </cell>
          <cell r="J572">
            <v>385558</v>
          </cell>
          <cell r="M572">
            <v>-9656</v>
          </cell>
          <cell r="N572">
            <v>9011</v>
          </cell>
          <cell r="O572">
            <v>1196385</v>
          </cell>
          <cell r="R572">
            <v>-68679</v>
          </cell>
          <cell r="S572">
            <v>9011</v>
          </cell>
          <cell r="V572" t="str">
            <v>EBSC Transactional2</v>
          </cell>
          <cell r="W572" t="str">
            <v>Tools For People</v>
          </cell>
          <cell r="AA572" t="str">
            <v>[10200]  PECO Energy CompanyEBSC TransactionalTools For People</v>
          </cell>
          <cell r="AB572" t="str">
            <v>[10200]  PECO Energy CompanyEBSC Transactional (Tools For People)Business Services</v>
          </cell>
          <cell r="AC572" t="str">
            <v>[10200]  PECO Energy CompanyEBSC Transactional (Tools For People)Cust&amp;Mrkt Svcs&amp;Fleet Mgmt-PECO (PECO Customer Financial Ops)</v>
          </cell>
          <cell r="AF572" t="e">
            <v>#N/A</v>
          </cell>
        </row>
        <row r="573">
          <cell r="E573">
            <v>5795</v>
          </cell>
          <cell r="H573">
            <v>-5220</v>
          </cell>
          <cell r="I573">
            <v>-5220</v>
          </cell>
          <cell r="J573">
            <v>14578</v>
          </cell>
          <cell r="M573">
            <v>-12277</v>
          </cell>
          <cell r="N573">
            <v>-5220</v>
          </cell>
          <cell r="O573">
            <v>19181</v>
          </cell>
          <cell r="R573">
            <v>-12277</v>
          </cell>
          <cell r="S573">
            <v>-5220</v>
          </cell>
          <cell r="V573" t="str">
            <v>EBSC Transactional2</v>
          </cell>
          <cell r="W573" t="str">
            <v>Passthroughs</v>
          </cell>
          <cell r="AA573" t="str">
            <v>[10200]  PECO Energy CompanyEBSC TransactionalPassthroughs</v>
          </cell>
          <cell r="AB573" t="str">
            <v>[10200]  PECO Energy CompanyEBSC Transactional (Passthroughs)Other Operating Expenses</v>
          </cell>
          <cell r="AC573" t="str">
            <v>[10200]  PECO Energy CompanyEBSC Transactional (Passthroughs)Cust&amp;Mrkt Svcs&amp;Fleet Mgmt-PECO (PECO Customer Financial Ops)</v>
          </cell>
          <cell r="AF573" t="e">
            <v>#N/A</v>
          </cell>
        </row>
        <row r="574">
          <cell r="E574">
            <v>1224160</v>
          </cell>
          <cell r="H574">
            <v>-1224160</v>
          </cell>
          <cell r="I574">
            <v>-1224160</v>
          </cell>
          <cell r="J574">
            <v>1224160</v>
          </cell>
          <cell r="M574">
            <v>-1224160</v>
          </cell>
          <cell r="N574">
            <v>-1224160</v>
          </cell>
          <cell r="O574">
            <v>3083608</v>
          </cell>
          <cell r="R574">
            <v>-3083608</v>
          </cell>
          <cell r="S574">
            <v>-3083608</v>
          </cell>
          <cell r="V574" t="str">
            <v>EBSC Transactional2</v>
          </cell>
          <cell r="W574" t="str">
            <v>Tools For People</v>
          </cell>
          <cell r="AA574" t="str">
            <v>[10200]  PECO Energy CompanyEBSC TransactionalTools For People</v>
          </cell>
          <cell r="AB574" t="str">
            <v>[10200]  PECO Energy CompanyEBSC Transactional (Tools For People)Business Services</v>
          </cell>
          <cell r="AC574" t="str">
            <v>[10200]  PECO Energy CompanyEBSC Transactional (Tools For People)Cust&amp;Mrkt Svcs&amp;Fleet Mgmt-PECO (Peco Customer Service Systems)</v>
          </cell>
          <cell r="AF574" t="e">
            <v>#N/A</v>
          </cell>
        </row>
        <row r="575">
          <cell r="E575">
            <v>0</v>
          </cell>
          <cell r="H575">
            <v>1200</v>
          </cell>
          <cell r="I575">
            <v>1200</v>
          </cell>
          <cell r="J575">
            <v>0</v>
          </cell>
          <cell r="M575">
            <v>4800</v>
          </cell>
          <cell r="N575">
            <v>1200</v>
          </cell>
          <cell r="O575">
            <v>9600</v>
          </cell>
          <cell r="R575">
            <v>4800</v>
          </cell>
          <cell r="S575">
            <v>1200</v>
          </cell>
          <cell r="V575" t="str">
            <v>EBSC Transactional2</v>
          </cell>
          <cell r="W575" t="str">
            <v>Passthroughs</v>
          </cell>
          <cell r="AA575" t="str">
            <v>[10200]  PECO Energy CompanyEBSC TransactionalPassthroughs</v>
          </cell>
          <cell r="AB575" t="str">
            <v>[10200]  PECO Energy CompanyEBSC Transactional (Passthroughs)Contracting</v>
          </cell>
          <cell r="AC575" t="str">
            <v>[10200]  PECO Energy CompanyEBSC Transactional (Passthroughs)Cust&amp;Mrkt Svcs&amp;Fleet Mgmt-PECO (PECO Cust Strategies &amp; Support)</v>
          </cell>
          <cell r="AF575" t="e">
            <v>#N/A</v>
          </cell>
        </row>
        <row r="576">
          <cell r="E576">
            <v>7183</v>
          </cell>
          <cell r="H576">
            <v>84961</v>
          </cell>
          <cell r="I576">
            <v>212552</v>
          </cell>
          <cell r="J576">
            <v>279237</v>
          </cell>
          <cell r="M576">
            <v>89339</v>
          </cell>
          <cell r="N576">
            <v>212552</v>
          </cell>
          <cell r="O576">
            <v>1051509</v>
          </cell>
          <cell r="R576">
            <v>54218</v>
          </cell>
          <cell r="S576">
            <v>417748</v>
          </cell>
          <cell r="V576" t="str">
            <v>EBSC Transactional2</v>
          </cell>
          <cell r="W576" t="str">
            <v>Tools For People</v>
          </cell>
          <cell r="AA576" t="str">
            <v>[10200]  PECO Energy CompanyEBSC TransactionalTools For People</v>
          </cell>
          <cell r="AB576" t="str">
            <v>[10200]  PECO Energy CompanyEBSC Transactional (Tools For People)Business Services</v>
          </cell>
          <cell r="AC576" t="str">
            <v>[10200]  PECO Energy CompanyEBSC Transactional (Tools For People)Cust&amp;Mrkt Svcs&amp;Fleet Mgmt-PECO (PECO Cust Strategies &amp; Support)</v>
          </cell>
          <cell r="AF576" t="e">
            <v>#N/A</v>
          </cell>
        </row>
        <row r="577">
          <cell r="E577">
            <v>2388</v>
          </cell>
          <cell r="H577">
            <v>-1181</v>
          </cell>
          <cell r="I577">
            <v>-1181</v>
          </cell>
          <cell r="J577">
            <v>5213</v>
          </cell>
          <cell r="M577">
            <v>-385</v>
          </cell>
          <cell r="N577">
            <v>-1181</v>
          </cell>
          <cell r="O577">
            <v>14870</v>
          </cell>
          <cell r="R577">
            <v>-385</v>
          </cell>
          <cell r="S577">
            <v>-1181</v>
          </cell>
          <cell r="V577" t="str">
            <v>EBSC Transactional2</v>
          </cell>
          <cell r="W577" t="str">
            <v>Passthroughs</v>
          </cell>
          <cell r="AA577" t="str">
            <v>[10200]  PECO Energy CompanyEBSC TransactionalPassthroughs</v>
          </cell>
          <cell r="AB577" t="str">
            <v>[10200]  PECO Energy CompanyEBSC Transactional (Passthroughs)Other Operating Expenses</v>
          </cell>
          <cell r="AC577" t="str">
            <v>[10200]  PECO Energy CompanyEBSC Transactional (Passthroughs)Cust&amp;Mrkt Svcs&amp;Fleet Mgmt-PECO (PECO Cust Strategies &amp; Support)</v>
          </cell>
          <cell r="AF577" t="e">
            <v>#N/A</v>
          </cell>
        </row>
        <row r="578">
          <cell r="E578">
            <v>75</v>
          </cell>
          <cell r="H578">
            <v>-75</v>
          </cell>
          <cell r="I578">
            <v>-75</v>
          </cell>
          <cell r="J578">
            <v>78</v>
          </cell>
          <cell r="M578">
            <v>-78</v>
          </cell>
          <cell r="N578">
            <v>-75</v>
          </cell>
          <cell r="O578">
            <v>78</v>
          </cell>
          <cell r="R578">
            <v>-78</v>
          </cell>
          <cell r="S578">
            <v>-75</v>
          </cell>
          <cell r="V578" t="str">
            <v>EBSC Transactional2</v>
          </cell>
          <cell r="W578" t="str">
            <v>Passthroughs</v>
          </cell>
          <cell r="AA578" t="str">
            <v>[10200]  PECO Energy CompanyEBSC TransactionalPassthroughs</v>
          </cell>
          <cell r="AB578" t="str">
            <v>[10200]  PECO Energy CompanyEBSC Transactional (Passthroughs)Contracting</v>
          </cell>
          <cell r="AC578" t="str">
            <v>[10200]  PECO Energy CompanyEBSC Transactional (Passthroughs)Cust&amp;Mrkt Svcs&amp;Fleet Mgmt-PECO (PECO Energy &amp; Marketing Srvcs)</v>
          </cell>
          <cell r="AF578" t="e">
            <v>#N/A</v>
          </cell>
        </row>
        <row r="579">
          <cell r="E579">
            <v>17245</v>
          </cell>
          <cell r="H579">
            <v>7254</v>
          </cell>
          <cell r="I579">
            <v>2804</v>
          </cell>
          <cell r="J579">
            <v>66771</v>
          </cell>
          <cell r="M579">
            <v>30825</v>
          </cell>
          <cell r="N579">
            <v>2804</v>
          </cell>
          <cell r="O579">
            <v>227167</v>
          </cell>
          <cell r="R579">
            <v>66425</v>
          </cell>
          <cell r="S579">
            <v>2804</v>
          </cell>
          <cell r="V579" t="str">
            <v>EBSC Transactional2</v>
          </cell>
          <cell r="W579" t="str">
            <v>Tools For People</v>
          </cell>
          <cell r="AA579" t="str">
            <v>[10200]  PECO Energy CompanyEBSC TransactionalTools For People</v>
          </cell>
          <cell r="AB579" t="str">
            <v>[10200]  PECO Energy CompanyEBSC Transactional (Tools For People)Business Services</v>
          </cell>
          <cell r="AC579" t="str">
            <v>[10200]  PECO Energy CompanyEBSC Transactional (Tools For People)Cust&amp;Mrkt Svcs&amp;Fleet Mgmt-PECO (PECO Energy &amp; Marketing Srvcs)</v>
          </cell>
          <cell r="AF579" t="e">
            <v>#N/A</v>
          </cell>
        </row>
        <row r="580">
          <cell r="E580">
            <v>6121</v>
          </cell>
          <cell r="H580">
            <v>-6121</v>
          </cell>
          <cell r="I580">
            <v>-6121</v>
          </cell>
          <cell r="J580">
            <v>25320</v>
          </cell>
          <cell r="M580">
            <v>-25320</v>
          </cell>
          <cell r="N580">
            <v>-6121</v>
          </cell>
          <cell r="O580">
            <v>25320</v>
          </cell>
          <cell r="R580">
            <v>-25320</v>
          </cell>
          <cell r="S580">
            <v>-6121</v>
          </cell>
          <cell r="V580" t="str">
            <v>EBSC Transactional2</v>
          </cell>
          <cell r="W580" t="str">
            <v>Passthroughs</v>
          </cell>
          <cell r="AA580" t="str">
            <v>[10200]  PECO Energy CompanyEBSC TransactionalPassthroughs</v>
          </cell>
          <cell r="AB580" t="str">
            <v>[10200]  PECO Energy CompanyEBSC Transactional (Passthroughs)Other Operating Expenses</v>
          </cell>
          <cell r="AC580" t="str">
            <v>[10200]  PECO Energy CompanyEBSC Transactional (Passthroughs)Cust&amp;Mrkt Svcs&amp;Fleet Mgmt-PECO (PECO Energy &amp; Marketing Srvcs)</v>
          </cell>
          <cell r="AF580" t="e">
            <v>#N/A</v>
          </cell>
        </row>
        <row r="581">
          <cell r="E581">
            <v>0</v>
          </cell>
          <cell r="H581">
            <v>0</v>
          </cell>
          <cell r="I581">
            <v>0</v>
          </cell>
          <cell r="J581">
            <v>0</v>
          </cell>
          <cell r="M581">
            <v>0</v>
          </cell>
          <cell r="N581">
            <v>0</v>
          </cell>
          <cell r="O581">
            <v>0</v>
          </cell>
          <cell r="R581">
            <v>0</v>
          </cell>
          <cell r="S581">
            <v>0</v>
          </cell>
          <cell r="V581" t="str">
            <v>EBSC Transactional2</v>
          </cell>
          <cell r="W581" t="str">
            <v>Tools For People</v>
          </cell>
          <cell r="AA581" t="str">
            <v>[10200]  PECO Energy CompanyEBSC TransactionalTools For People</v>
          </cell>
          <cell r="AB581" t="str">
            <v>[10200]  PECO Energy CompanyEBSC Transactional (Tools For People)Business Services</v>
          </cell>
          <cell r="AC581" t="str">
            <v>[10200]  PECO Energy CompanyEBSC Transactional (Tools For People)Cust&amp;Mrkt Svcs&amp;Fleet Mgmt-PECO (PECO Fleet Services)</v>
          </cell>
          <cell r="AF581" t="e">
            <v>#N/A</v>
          </cell>
        </row>
        <row r="582">
          <cell r="E582">
            <v>0</v>
          </cell>
          <cell r="H582">
            <v>0</v>
          </cell>
          <cell r="I582">
            <v>0</v>
          </cell>
          <cell r="J582">
            <v>0</v>
          </cell>
          <cell r="M582">
            <v>0</v>
          </cell>
          <cell r="N582">
            <v>0</v>
          </cell>
          <cell r="O582">
            <v>0</v>
          </cell>
          <cell r="R582">
            <v>0</v>
          </cell>
          <cell r="S582">
            <v>0</v>
          </cell>
          <cell r="V582" t="str">
            <v>EBSC Transactional2</v>
          </cell>
          <cell r="W582" t="str">
            <v>Passthroughs</v>
          </cell>
          <cell r="AA582" t="str">
            <v>[10200]  PECO Energy CompanyEBSC TransactionalPassthroughs</v>
          </cell>
          <cell r="AB582" t="str">
            <v>[10200]  PECO Energy CompanyEBSC Transactional (Passthroughs)Other Operating Expenses</v>
          </cell>
          <cell r="AC582" t="str">
            <v>[10200]  PECO Energy CompanyEBSC Transactional (Passthroughs)Cust&amp;Mrkt Svcs&amp;Fleet Mgmt-PECO (PECO Fleet Services)</v>
          </cell>
          <cell r="AF582" t="e">
            <v>#N/A</v>
          </cell>
        </row>
        <row r="583">
          <cell r="E583">
            <v>0</v>
          </cell>
          <cell r="H583">
            <v>0</v>
          </cell>
          <cell r="I583">
            <v>0</v>
          </cell>
          <cell r="J583">
            <v>885</v>
          </cell>
          <cell r="M583">
            <v>-885</v>
          </cell>
          <cell r="N583">
            <v>0</v>
          </cell>
          <cell r="O583">
            <v>885</v>
          </cell>
          <cell r="R583">
            <v>-885</v>
          </cell>
          <cell r="S583">
            <v>0</v>
          </cell>
          <cell r="V583" t="str">
            <v>EBSC Transactional2</v>
          </cell>
          <cell r="W583" t="str">
            <v>Tools For People</v>
          </cell>
          <cell r="AA583" t="str">
            <v>[10200]  PECO Energy CompanyEBSC TransactionalTools For People</v>
          </cell>
          <cell r="AB583" t="str">
            <v>[10200]  PECO Energy CompanyEBSC Transactional (Tools For People)Business Services</v>
          </cell>
          <cell r="AC583" t="str">
            <v>[10200]  PECO Energy CompanyEBSC Transactional (Tools For People)Gen Company Activities-PECO (09999 - Default Department)</v>
          </cell>
          <cell r="AF583" t="e">
            <v>#N/A</v>
          </cell>
        </row>
        <row r="584">
          <cell r="E584">
            <v>0</v>
          </cell>
          <cell r="H584">
            <v>0</v>
          </cell>
          <cell r="I584">
            <v>0</v>
          </cell>
          <cell r="J584">
            <v>1051</v>
          </cell>
          <cell r="M584">
            <v>-1051</v>
          </cell>
          <cell r="N584">
            <v>0</v>
          </cell>
          <cell r="O584">
            <v>1051</v>
          </cell>
          <cell r="R584">
            <v>-1051</v>
          </cell>
          <cell r="S584">
            <v>0</v>
          </cell>
          <cell r="V584" t="str">
            <v>EBSC Transactional2</v>
          </cell>
          <cell r="W584" t="str">
            <v>Passthroughs</v>
          </cell>
          <cell r="AA584" t="str">
            <v>[10200]  PECO Energy CompanyEBSC TransactionalPassthroughs</v>
          </cell>
          <cell r="AB584" t="str">
            <v>[10200]  PECO Energy CompanyEBSC Transactional (Passthroughs)Other Operating Expenses</v>
          </cell>
          <cell r="AC584" t="str">
            <v>[10200]  PECO Energy CompanyEBSC Transactional (Passthroughs)Gen Company Activities-PECO (09999 - Default Department)</v>
          </cell>
          <cell r="AF584" t="e">
            <v>#N/A</v>
          </cell>
        </row>
        <row r="585">
          <cell r="E585">
            <v>191</v>
          </cell>
          <cell r="H585">
            <v>-191</v>
          </cell>
          <cell r="I585">
            <v>-191</v>
          </cell>
          <cell r="J585">
            <v>766</v>
          </cell>
          <cell r="M585">
            <v>-766</v>
          </cell>
          <cell r="N585">
            <v>-191</v>
          </cell>
          <cell r="O585">
            <v>766</v>
          </cell>
          <cell r="R585">
            <v>-766</v>
          </cell>
          <cell r="S585">
            <v>-191</v>
          </cell>
          <cell r="V585" t="str">
            <v>EBSC Transactional2</v>
          </cell>
          <cell r="W585" t="str">
            <v>Tools For People</v>
          </cell>
          <cell r="AA585" t="str">
            <v>[10200]  PECO Energy CompanyEBSC TransactionalTools For People</v>
          </cell>
          <cell r="AB585" t="str">
            <v>[10200]  PECO Energy CompanyEBSC Transactional (Tools For People)Business Services</v>
          </cell>
          <cell r="AC585" t="str">
            <v>[10200]  PECO Energy CompanyEBSC Transactional (Tools For People)Gen Company Activities-PECO (10200 Unassigned Departments)</v>
          </cell>
          <cell r="AF585" t="e">
            <v>#N/A</v>
          </cell>
        </row>
        <row r="586">
          <cell r="E586">
            <v>46</v>
          </cell>
          <cell r="H586">
            <v>-46</v>
          </cell>
          <cell r="I586">
            <v>-46</v>
          </cell>
          <cell r="J586">
            <v>242</v>
          </cell>
          <cell r="M586">
            <v>-242</v>
          </cell>
          <cell r="N586">
            <v>-46</v>
          </cell>
          <cell r="O586">
            <v>242</v>
          </cell>
          <cell r="R586">
            <v>-242</v>
          </cell>
          <cell r="S586">
            <v>-46</v>
          </cell>
          <cell r="V586" t="str">
            <v>EBSC Transactional2</v>
          </cell>
          <cell r="W586" t="str">
            <v>Passthroughs</v>
          </cell>
          <cell r="AA586" t="str">
            <v>[10200]  PECO Energy CompanyEBSC TransactionalPassthroughs</v>
          </cell>
          <cell r="AB586" t="str">
            <v>[10200]  PECO Energy CompanyEBSC Transactional (Passthroughs)Other Operating Expenses</v>
          </cell>
          <cell r="AC586" t="str">
            <v>[10200]  PECO Energy CompanyEBSC Transactional (Passthroughs)Gen Company Activities-PECO (10200 Unassigned Departments)</v>
          </cell>
          <cell r="AF586" t="e">
            <v>#N/A</v>
          </cell>
        </row>
        <row r="587">
          <cell r="E587">
            <v>267</v>
          </cell>
          <cell r="H587">
            <v>-267</v>
          </cell>
          <cell r="I587">
            <v>-267</v>
          </cell>
          <cell r="J587">
            <v>944</v>
          </cell>
          <cell r="M587">
            <v>-944</v>
          </cell>
          <cell r="N587">
            <v>-267</v>
          </cell>
          <cell r="O587">
            <v>944</v>
          </cell>
          <cell r="R587">
            <v>-944</v>
          </cell>
          <cell r="S587">
            <v>-267</v>
          </cell>
          <cell r="V587" t="str">
            <v>EBSC Transactional2</v>
          </cell>
          <cell r="W587" t="str">
            <v>Passthroughs</v>
          </cell>
          <cell r="AA587" t="str">
            <v>[10200]  PECO Energy CompanyEBSC TransactionalPassthroughs</v>
          </cell>
          <cell r="AB587" t="str">
            <v>[10200]  PECO Energy CompanyEBSC Transactional (Passthroughs)Other Operating Expenses</v>
          </cell>
          <cell r="AC587" t="str">
            <v>[10200]  PECO Energy CompanyEBSC Transactional (Passthroughs)Gen Company Activities-PECO (21014 - Accounting &amp; Controls Center)</v>
          </cell>
          <cell r="AF587" t="e">
            <v>#N/A</v>
          </cell>
        </row>
        <row r="588">
          <cell r="E588">
            <v>39</v>
          </cell>
          <cell r="H588">
            <v>-39</v>
          </cell>
          <cell r="I588">
            <v>-39</v>
          </cell>
          <cell r="J588">
            <v>104644</v>
          </cell>
          <cell r="M588">
            <v>-104644</v>
          </cell>
          <cell r="N588">
            <v>-39</v>
          </cell>
          <cell r="O588">
            <v>104644</v>
          </cell>
          <cell r="R588">
            <v>-104644</v>
          </cell>
          <cell r="S588">
            <v>-39</v>
          </cell>
          <cell r="V588" t="str">
            <v>EBSC Transactional2</v>
          </cell>
          <cell r="W588" t="str">
            <v>Tools For People</v>
          </cell>
          <cell r="AA588" t="str">
            <v>[10200]  PECO Energy CompanyEBSC TransactionalTools For People</v>
          </cell>
          <cell r="AB588" t="str">
            <v>[10200]  PECO Energy CompanyEBSC Transactional (Tools For People)Business Services</v>
          </cell>
          <cell r="AC588" t="str">
            <v>[10200]  PECO Energy CompanyEBSC Transactional (Tools For People)Gen Company Activities-PECO (21015 - PECO Severance)</v>
          </cell>
          <cell r="AF588" t="e">
            <v>#N/A</v>
          </cell>
        </row>
        <row r="589">
          <cell r="E589">
            <v>423</v>
          </cell>
          <cell r="H589">
            <v>-423</v>
          </cell>
          <cell r="I589">
            <v>-423</v>
          </cell>
          <cell r="J589">
            <v>2067</v>
          </cell>
          <cell r="M589">
            <v>-2067</v>
          </cell>
          <cell r="N589">
            <v>-423</v>
          </cell>
          <cell r="O589">
            <v>2067</v>
          </cell>
          <cell r="R589">
            <v>-2067</v>
          </cell>
          <cell r="S589">
            <v>-423</v>
          </cell>
          <cell r="V589" t="str">
            <v>EBSC Transactional2</v>
          </cell>
          <cell r="W589" t="str">
            <v>Passthroughs</v>
          </cell>
          <cell r="AA589" t="str">
            <v>[10200]  PECO Energy CompanyEBSC TransactionalPassthroughs</v>
          </cell>
          <cell r="AB589" t="str">
            <v>[10200]  PECO Energy CompanyEBSC Transactional (Passthroughs)Other Operating Expenses</v>
          </cell>
          <cell r="AC589" t="str">
            <v>[10200]  PECO Energy CompanyEBSC Transactional (Passthroughs)Gen Company Activities-PECO (21015 - PECO Severance)</v>
          </cell>
          <cell r="AF589" t="e">
            <v>#N/A</v>
          </cell>
        </row>
        <row r="590">
          <cell r="E590">
            <v>0</v>
          </cell>
          <cell r="H590">
            <v>500</v>
          </cell>
          <cell r="I590">
            <v>500</v>
          </cell>
          <cell r="J590">
            <v>1014</v>
          </cell>
          <cell r="M590">
            <v>986</v>
          </cell>
          <cell r="N590">
            <v>500</v>
          </cell>
          <cell r="O590">
            <v>5014</v>
          </cell>
          <cell r="R590">
            <v>986</v>
          </cell>
          <cell r="S590">
            <v>500</v>
          </cell>
          <cell r="V590" t="str">
            <v>EBSC Transactional2</v>
          </cell>
          <cell r="W590" t="str">
            <v>Passthroughs</v>
          </cell>
          <cell r="AA590" t="str">
            <v>[10200]  PECO Energy CompanyEBSC TransactionalPassthroughs</v>
          </cell>
          <cell r="AB590" t="str">
            <v>[10200]  PECO Energy CompanyEBSC Transactional (Passthroughs)Contracting</v>
          </cell>
          <cell r="AC590" t="str">
            <v>[10200]  PECO Energy CompanyEBSC Transactional (Passthroughs)Office of the President-PECO (External &amp; Gov't Affairs PECO)</v>
          </cell>
          <cell r="AF590" t="e">
            <v>#N/A</v>
          </cell>
        </row>
        <row r="591">
          <cell r="E591">
            <v>19068</v>
          </cell>
          <cell r="H591">
            <v>-5621</v>
          </cell>
          <cell r="I591">
            <v>-5621</v>
          </cell>
          <cell r="J591">
            <v>60339</v>
          </cell>
          <cell r="M591">
            <v>-6549</v>
          </cell>
          <cell r="N591">
            <v>-5621</v>
          </cell>
          <cell r="O591">
            <v>167918</v>
          </cell>
          <cell r="R591">
            <v>-6549</v>
          </cell>
          <cell r="S591">
            <v>-5621</v>
          </cell>
          <cell r="V591" t="str">
            <v>EBSC Transactional2</v>
          </cell>
          <cell r="W591" t="str">
            <v>Tools For People</v>
          </cell>
          <cell r="AA591" t="str">
            <v>[10200]  PECO Energy CompanyEBSC TransactionalTools For People</v>
          </cell>
          <cell r="AB591" t="str">
            <v>[10200]  PECO Energy CompanyEBSC Transactional (Tools For People)Business Services</v>
          </cell>
          <cell r="AC591" t="str">
            <v>[10200]  PECO Energy CompanyEBSC Transactional (Tools For People)Office of the President-PECO (External &amp; Gov't Affairs PECO)</v>
          </cell>
          <cell r="AF591" t="e">
            <v>#N/A</v>
          </cell>
        </row>
        <row r="592">
          <cell r="E592">
            <v>5616</v>
          </cell>
          <cell r="H592">
            <v>650</v>
          </cell>
          <cell r="I592">
            <v>650</v>
          </cell>
          <cell r="J592">
            <v>22316</v>
          </cell>
          <cell r="M592">
            <v>2749</v>
          </cell>
          <cell r="N592">
            <v>650</v>
          </cell>
          <cell r="O592">
            <v>72448</v>
          </cell>
          <cell r="R592">
            <v>2749</v>
          </cell>
          <cell r="S592">
            <v>650</v>
          </cell>
          <cell r="V592" t="str">
            <v>EBSC Transactional2</v>
          </cell>
          <cell r="W592" t="str">
            <v>Passthroughs</v>
          </cell>
          <cell r="AA592" t="str">
            <v>[10200]  PECO Energy CompanyEBSC TransactionalPassthroughs</v>
          </cell>
          <cell r="AB592" t="str">
            <v>[10200]  PECO Energy CompanyEBSC Transactional (Passthroughs)Other Operating Expenses</v>
          </cell>
          <cell r="AC592" t="str">
            <v>[10200]  PECO Energy CompanyEBSC Transactional (Passthroughs)Office of the President-PECO (External &amp; Gov't Affairs PECO)</v>
          </cell>
          <cell r="AF592" t="e">
            <v>#N/A</v>
          </cell>
        </row>
        <row r="593">
          <cell r="E593">
            <v>3705</v>
          </cell>
          <cell r="H593">
            <v>11794</v>
          </cell>
          <cell r="I593">
            <v>13914</v>
          </cell>
          <cell r="J593">
            <v>15449</v>
          </cell>
          <cell r="M593">
            <v>46545</v>
          </cell>
          <cell r="N593">
            <v>13914</v>
          </cell>
          <cell r="O593">
            <v>161251</v>
          </cell>
          <cell r="R593">
            <v>24731</v>
          </cell>
          <cell r="S593">
            <v>13914</v>
          </cell>
          <cell r="V593" t="str">
            <v>EBSC Transactional2</v>
          </cell>
          <cell r="W593" t="str">
            <v>Tools For People</v>
          </cell>
          <cell r="AA593" t="str">
            <v>[10200]  PECO Energy CompanyEBSC TransactionalTools For People</v>
          </cell>
          <cell r="AB593" t="str">
            <v>[10200]  PECO Energy CompanyEBSC Transactional (Tools For People)Business Services</v>
          </cell>
          <cell r="AC593" t="str">
            <v>[10200]  PECO Energy CompanyEBSC Transactional (Tools For People)Office of the President-PECO (Office of President - PECO)</v>
          </cell>
          <cell r="AF593" t="e">
            <v>#N/A</v>
          </cell>
        </row>
        <row r="594">
          <cell r="E594">
            <v>1090</v>
          </cell>
          <cell r="H594">
            <v>-137</v>
          </cell>
          <cell r="I594">
            <v>-137</v>
          </cell>
          <cell r="J594">
            <v>4301</v>
          </cell>
          <cell r="M594">
            <v>-492</v>
          </cell>
          <cell r="N594">
            <v>-137</v>
          </cell>
          <cell r="O594">
            <v>14273</v>
          </cell>
          <cell r="R594">
            <v>-2844</v>
          </cell>
          <cell r="S594">
            <v>-137</v>
          </cell>
          <cell r="V594" t="str">
            <v>EBSC Transactional2</v>
          </cell>
          <cell r="W594" t="str">
            <v>Passthroughs</v>
          </cell>
          <cell r="AA594" t="str">
            <v>[10200]  PECO Energy CompanyEBSC TransactionalPassthroughs</v>
          </cell>
          <cell r="AB594" t="str">
            <v>[10200]  PECO Energy CompanyEBSC Transactional (Passthroughs)Other Operating Expenses</v>
          </cell>
          <cell r="AC594" t="str">
            <v>[10200]  PECO Energy CompanyEBSC Transactional (Passthroughs)Office of the President-PECO (Office of President - PECO)</v>
          </cell>
          <cell r="AF594" t="e">
            <v>#N/A</v>
          </cell>
        </row>
        <row r="595">
          <cell r="E595">
            <v>8504</v>
          </cell>
          <cell r="H595">
            <v>-7354</v>
          </cell>
          <cell r="I595">
            <v>-7354</v>
          </cell>
          <cell r="J595">
            <v>35601</v>
          </cell>
          <cell r="M595">
            <v>-31001</v>
          </cell>
          <cell r="N595">
            <v>-7354</v>
          </cell>
          <cell r="O595">
            <v>44801</v>
          </cell>
          <cell r="R595">
            <v>-31001</v>
          </cell>
          <cell r="S595">
            <v>-7354</v>
          </cell>
          <cell r="V595" t="str">
            <v>EBSC Transactional2</v>
          </cell>
          <cell r="W595" t="str">
            <v>Tools For People</v>
          </cell>
          <cell r="AA595" t="str">
            <v>[10200]  PECO Energy CompanyEBSC TransactionalTools For People</v>
          </cell>
          <cell r="AB595" t="str">
            <v>[10200]  PECO Energy CompanyEBSC Transactional (Tools For People)Business Services</v>
          </cell>
          <cell r="AC595" t="str">
            <v>[10200]  PECO Energy CompanyEBSC Transactional (Tools For People)Office of the President-PECO (PECO Energy Acquisition)</v>
          </cell>
          <cell r="AF595" t="e">
            <v>#N/A</v>
          </cell>
        </row>
        <row r="596">
          <cell r="E596">
            <v>1368</v>
          </cell>
          <cell r="H596">
            <v>-1198</v>
          </cell>
          <cell r="I596">
            <v>-1198</v>
          </cell>
          <cell r="J596">
            <v>2583</v>
          </cell>
          <cell r="M596">
            <v>-1903</v>
          </cell>
          <cell r="N596">
            <v>-1198</v>
          </cell>
          <cell r="O596">
            <v>3943</v>
          </cell>
          <cell r="R596">
            <v>-1903</v>
          </cell>
          <cell r="S596">
            <v>-1198</v>
          </cell>
          <cell r="V596" t="str">
            <v>EBSC Transactional2</v>
          </cell>
          <cell r="W596" t="str">
            <v>Passthroughs</v>
          </cell>
          <cell r="AA596" t="str">
            <v>[10200]  PECO Energy CompanyEBSC TransactionalPassthroughs</v>
          </cell>
          <cell r="AB596" t="str">
            <v>[10200]  PECO Energy CompanyEBSC Transactional (Passthroughs)Other Operating Expenses</v>
          </cell>
          <cell r="AC596" t="str">
            <v>[10200]  PECO Energy CompanyEBSC Transactional (Passthroughs)Office of the President-PECO (PECO Energy Acquisition)</v>
          </cell>
          <cell r="AF596" t="e">
            <v>#N/A</v>
          </cell>
        </row>
        <row r="597">
          <cell r="E597">
            <v>13280</v>
          </cell>
          <cell r="H597">
            <v>-5697</v>
          </cell>
          <cell r="I597">
            <v>-5697</v>
          </cell>
          <cell r="J597">
            <v>50093</v>
          </cell>
          <cell r="M597">
            <v>3990</v>
          </cell>
          <cell r="N597">
            <v>-5697</v>
          </cell>
          <cell r="O597">
            <v>182010</v>
          </cell>
          <cell r="R597">
            <v>3990</v>
          </cell>
          <cell r="S597">
            <v>-5697</v>
          </cell>
          <cell r="V597" t="str">
            <v>EBSC Transactional2</v>
          </cell>
          <cell r="W597" t="str">
            <v>Tools For People</v>
          </cell>
          <cell r="AA597" t="str">
            <v>[10200]  PECO Energy CompanyEBSC TransactionalTools For People</v>
          </cell>
          <cell r="AB597" t="str">
            <v>[10200]  PECO Energy CompanyEBSC Transactional (Tools For People)Business Services</v>
          </cell>
          <cell r="AC597" t="str">
            <v>[10200]  PECO Energy CompanyEBSC Transactional (Tools For People)Office of the President-PECO (PED Claims)</v>
          </cell>
          <cell r="AF597" t="e">
            <v>#N/A</v>
          </cell>
        </row>
        <row r="598">
          <cell r="E598">
            <v>1304</v>
          </cell>
          <cell r="H598">
            <v>-1304</v>
          </cell>
          <cell r="I598">
            <v>-1304</v>
          </cell>
          <cell r="J598">
            <v>4452</v>
          </cell>
          <cell r="M598">
            <v>-4452</v>
          </cell>
          <cell r="N598">
            <v>-1304</v>
          </cell>
          <cell r="O598">
            <v>4452</v>
          </cell>
          <cell r="R598">
            <v>-4452</v>
          </cell>
          <cell r="S598">
            <v>-1304</v>
          </cell>
          <cell r="V598" t="str">
            <v>EBSC Transactional2</v>
          </cell>
          <cell r="W598" t="str">
            <v>Passthroughs</v>
          </cell>
          <cell r="AA598" t="str">
            <v>[10200]  PECO Energy CompanyEBSC TransactionalPassthroughs</v>
          </cell>
          <cell r="AB598" t="str">
            <v>[10200]  PECO Energy CompanyEBSC Transactional (Passthroughs)Other Operating Expenses</v>
          </cell>
          <cell r="AC598" t="str">
            <v>[10200]  PECO Energy CompanyEBSC Transactional (Passthroughs)Office of the President-PECO (PED Claims)</v>
          </cell>
          <cell r="AF598" t="e">
            <v>#N/A</v>
          </cell>
        </row>
        <row r="599">
          <cell r="E599">
            <v>16128</v>
          </cell>
          <cell r="H599">
            <v>1213</v>
          </cell>
          <cell r="I599">
            <v>1213</v>
          </cell>
          <cell r="J599">
            <v>65312</v>
          </cell>
          <cell r="M599">
            <v>4055</v>
          </cell>
          <cell r="N599">
            <v>1213</v>
          </cell>
          <cell r="O599">
            <v>204045</v>
          </cell>
          <cell r="R599">
            <v>4055</v>
          </cell>
          <cell r="S599">
            <v>1213</v>
          </cell>
          <cell r="V599" t="str">
            <v>EBSC Transactional2</v>
          </cell>
          <cell r="W599" t="str">
            <v>Tools For People</v>
          </cell>
          <cell r="AA599" t="str">
            <v>[10200]  PECO Energy CompanyEBSC TransactionalTools For People</v>
          </cell>
          <cell r="AB599" t="str">
            <v>[10200]  PECO Energy CompanyEBSC Transactional (Tools For People)Business Services</v>
          </cell>
          <cell r="AC599" t="str">
            <v>[10200]  PECO Energy CompanyEBSC Transactional (Tools For People)Office of the President-PECO (PED Real Estate &amp; Facilities)</v>
          </cell>
          <cell r="AF599" t="e">
            <v>#N/A</v>
          </cell>
        </row>
        <row r="600">
          <cell r="E600">
            <v>4756</v>
          </cell>
          <cell r="H600">
            <v>7110</v>
          </cell>
          <cell r="I600">
            <v>7110</v>
          </cell>
          <cell r="J600">
            <v>25334</v>
          </cell>
          <cell r="M600">
            <v>22133</v>
          </cell>
          <cell r="N600">
            <v>7110</v>
          </cell>
          <cell r="O600">
            <v>120267</v>
          </cell>
          <cell r="R600">
            <v>22133</v>
          </cell>
          <cell r="S600">
            <v>7110</v>
          </cell>
          <cell r="V600" t="str">
            <v>EBSC Transactional2</v>
          </cell>
          <cell r="W600" t="str">
            <v>Passthroughs</v>
          </cell>
          <cell r="AA600" t="str">
            <v>[10200]  PECO Energy CompanyEBSC TransactionalPassthroughs</v>
          </cell>
          <cell r="AB600" t="str">
            <v>[10200]  PECO Energy CompanyEBSC Transactional (Passthroughs)Other Operating Expenses</v>
          </cell>
          <cell r="AC600" t="str">
            <v>[10200]  PECO Energy CompanyEBSC Transactional (Passthroughs)Office of the President-PECO (PED Real Estate &amp; Facilities)</v>
          </cell>
          <cell r="AF600" t="e">
            <v>#N/A</v>
          </cell>
        </row>
        <row r="601">
          <cell r="E601">
            <v>13218</v>
          </cell>
          <cell r="H601">
            <v>-7914</v>
          </cell>
          <cell r="I601">
            <v>2086</v>
          </cell>
          <cell r="J601">
            <v>47592</v>
          </cell>
          <cell r="M601">
            <v>-26376</v>
          </cell>
          <cell r="N601">
            <v>2086</v>
          </cell>
          <cell r="O601">
            <v>85024</v>
          </cell>
          <cell r="R601">
            <v>-21376</v>
          </cell>
          <cell r="S601">
            <v>27086</v>
          </cell>
          <cell r="V601" t="str">
            <v>EBSC Transactional2</v>
          </cell>
          <cell r="W601" t="str">
            <v>Tools For People</v>
          </cell>
          <cell r="AA601" t="str">
            <v>[10200]  PECO Energy CompanyEBSC TransactionalTools For People</v>
          </cell>
          <cell r="AB601" t="str">
            <v>[10200]  PECO Energy CompanyEBSC Transactional (Tools For People)Business Services</v>
          </cell>
          <cell r="AC601" t="str">
            <v>[10200]  PECO Energy CompanyEBSC Transactional (Tools For People)Office of the President-PECO (VP-Gas)</v>
          </cell>
          <cell r="AF601" t="e">
            <v>#N/A</v>
          </cell>
        </row>
        <row r="602">
          <cell r="E602">
            <v>5200</v>
          </cell>
          <cell r="H602">
            <v>3169</v>
          </cell>
          <cell r="I602">
            <v>3169</v>
          </cell>
          <cell r="J602">
            <v>20197</v>
          </cell>
          <cell r="M602">
            <v>13279</v>
          </cell>
          <cell r="N602">
            <v>3169</v>
          </cell>
          <cell r="O602">
            <v>87149</v>
          </cell>
          <cell r="R602">
            <v>13279</v>
          </cell>
          <cell r="S602">
            <v>3169</v>
          </cell>
          <cell r="V602" t="str">
            <v>EBSC Transactional2</v>
          </cell>
          <cell r="W602" t="str">
            <v>Passthroughs</v>
          </cell>
          <cell r="AA602" t="str">
            <v>[10200]  PECO Energy CompanyEBSC TransactionalPassthroughs</v>
          </cell>
          <cell r="AB602" t="str">
            <v>[10200]  PECO Energy CompanyEBSC Transactional (Passthroughs)Other Operating Expenses</v>
          </cell>
          <cell r="AC602" t="str">
            <v>[10200]  PECO Energy CompanyEBSC Transactional (Passthroughs)Office of the President-PECO (VP-Gas)</v>
          </cell>
          <cell r="AF602" t="e">
            <v>#N/A</v>
          </cell>
        </row>
        <row r="603">
          <cell r="E603">
            <v>41029</v>
          </cell>
          <cell r="H603">
            <v>-822</v>
          </cell>
          <cell r="I603">
            <v>-822</v>
          </cell>
          <cell r="J603">
            <v>149213</v>
          </cell>
          <cell r="M603">
            <v>12870</v>
          </cell>
          <cell r="N603">
            <v>-822</v>
          </cell>
          <cell r="O603">
            <v>485927</v>
          </cell>
          <cell r="R603">
            <v>12870</v>
          </cell>
          <cell r="S603">
            <v>-822</v>
          </cell>
          <cell r="V603" t="str">
            <v>EBSC Transactional2</v>
          </cell>
          <cell r="W603" t="str">
            <v>Tools For People</v>
          </cell>
          <cell r="AA603" t="str">
            <v>[10200]  PECO Energy CompanyEBSC TransactionalTools For People</v>
          </cell>
          <cell r="AB603" t="str">
            <v>[10200]  PECO Energy CompanyEBSC Transactional (Tools For People)Business Services</v>
          </cell>
          <cell r="AC603" t="str">
            <v>[10200]  PECO Energy CompanyEBSC Transactional (Tools For People)Operations - PECO (Construction&amp;Maintenance-PECO)</v>
          </cell>
          <cell r="AF603" t="e">
            <v>#N/A</v>
          </cell>
        </row>
        <row r="604">
          <cell r="E604">
            <v>24005</v>
          </cell>
          <cell r="H604">
            <v>-24005</v>
          </cell>
          <cell r="I604">
            <v>-24005</v>
          </cell>
          <cell r="J604">
            <v>102131</v>
          </cell>
          <cell r="M604">
            <v>-102131</v>
          </cell>
          <cell r="N604">
            <v>-24005</v>
          </cell>
          <cell r="O604">
            <v>102131</v>
          </cell>
          <cell r="R604">
            <v>-102131</v>
          </cell>
          <cell r="S604">
            <v>-24005</v>
          </cell>
          <cell r="V604" t="str">
            <v>EBSC Transactional2</v>
          </cell>
          <cell r="W604" t="str">
            <v>Passthroughs</v>
          </cell>
          <cell r="AA604" t="str">
            <v>[10200]  PECO Energy CompanyEBSC TransactionalPassthroughs</v>
          </cell>
          <cell r="AB604" t="str">
            <v>[10200]  PECO Energy CompanyEBSC Transactional (Passthroughs)Other Operating Expenses</v>
          </cell>
          <cell r="AC604" t="str">
            <v>[10200]  PECO Energy CompanyEBSC Transactional (Passthroughs)Operations - PECO (Construction&amp;Maintenance-PECO)</v>
          </cell>
          <cell r="AF604" t="e">
            <v>#N/A</v>
          </cell>
        </row>
        <row r="605">
          <cell r="E605">
            <v>30997</v>
          </cell>
          <cell r="H605">
            <v>10553</v>
          </cell>
          <cell r="I605">
            <v>10553</v>
          </cell>
          <cell r="J605">
            <v>127160</v>
          </cell>
          <cell r="M605">
            <v>40718</v>
          </cell>
          <cell r="N605">
            <v>10553</v>
          </cell>
          <cell r="O605">
            <v>459481</v>
          </cell>
          <cell r="R605">
            <v>40718</v>
          </cell>
          <cell r="S605">
            <v>10553</v>
          </cell>
          <cell r="V605" t="str">
            <v>EBSC Transactional2</v>
          </cell>
          <cell r="W605" t="str">
            <v>Tools For People</v>
          </cell>
          <cell r="AA605" t="str">
            <v>[10200]  PECO Energy CompanyEBSC TransactionalTools For People</v>
          </cell>
          <cell r="AB605" t="str">
            <v>[10200]  PECO Energy CompanyEBSC Transactional (Tools For People)Business Services</v>
          </cell>
          <cell r="AC605" t="str">
            <v>[10200]  PECO Energy CompanyEBSC Transactional (Tools For People)Operations - PECO (Dispatch &amp; Operations - PECO)</v>
          </cell>
          <cell r="AF605" t="e">
            <v>#N/A</v>
          </cell>
        </row>
        <row r="606">
          <cell r="E606">
            <v>15172</v>
          </cell>
          <cell r="H606">
            <v>-15172</v>
          </cell>
          <cell r="I606">
            <v>-15172</v>
          </cell>
          <cell r="J606">
            <v>79520</v>
          </cell>
          <cell r="M606">
            <v>-79520</v>
          </cell>
          <cell r="N606">
            <v>-15172</v>
          </cell>
          <cell r="O606">
            <v>79520</v>
          </cell>
          <cell r="R606">
            <v>-79520</v>
          </cell>
          <cell r="S606">
            <v>-15172</v>
          </cell>
          <cell r="V606" t="str">
            <v>EBSC Transactional2</v>
          </cell>
          <cell r="W606" t="str">
            <v>Passthroughs</v>
          </cell>
          <cell r="AA606" t="str">
            <v>[10200]  PECO Energy CompanyEBSC TransactionalPassthroughs</v>
          </cell>
          <cell r="AB606" t="str">
            <v>[10200]  PECO Energy CompanyEBSC Transactional (Passthroughs)Other Operating Expenses</v>
          </cell>
          <cell r="AC606" t="str">
            <v>[10200]  PECO Energy CompanyEBSC Transactional (Passthroughs)Operations - PECO (Dispatch &amp; Operations - PECO)</v>
          </cell>
          <cell r="AF606" t="e">
            <v>#N/A</v>
          </cell>
        </row>
        <row r="607">
          <cell r="E607">
            <v>4284</v>
          </cell>
          <cell r="H607">
            <v>349</v>
          </cell>
          <cell r="I607">
            <v>349</v>
          </cell>
          <cell r="J607">
            <v>17319</v>
          </cell>
          <cell r="M607">
            <v>1213</v>
          </cell>
          <cell r="N607">
            <v>349</v>
          </cell>
          <cell r="O607">
            <v>54387</v>
          </cell>
          <cell r="R607">
            <v>1213</v>
          </cell>
          <cell r="S607">
            <v>349</v>
          </cell>
          <cell r="V607" t="str">
            <v>EBSC Transactional2</v>
          </cell>
          <cell r="W607" t="str">
            <v>Tools For People</v>
          </cell>
          <cell r="AA607" t="str">
            <v>[10200]  PECO Energy CompanyEBSC TransactionalTools For People</v>
          </cell>
          <cell r="AB607" t="str">
            <v>[10200]  PECO Energy CompanyEBSC Transactional (Tools For People)Business Services</v>
          </cell>
          <cell r="AC607" t="str">
            <v>[10200]  PECO Energy CompanyEBSC Transactional (Tools For People)Operations - PECO (Envir Sfty&amp;Indust Hygiene-PECO)</v>
          </cell>
          <cell r="AF607" t="e">
            <v>#N/A</v>
          </cell>
        </row>
        <row r="608">
          <cell r="E608">
            <v>694</v>
          </cell>
          <cell r="H608">
            <v>-694</v>
          </cell>
          <cell r="I608">
            <v>-694</v>
          </cell>
          <cell r="J608">
            <v>6612</v>
          </cell>
          <cell r="M608">
            <v>-6612</v>
          </cell>
          <cell r="N608">
            <v>-694</v>
          </cell>
          <cell r="O608">
            <v>6612</v>
          </cell>
          <cell r="R608">
            <v>-6612</v>
          </cell>
          <cell r="S608">
            <v>-694</v>
          </cell>
          <cell r="V608" t="str">
            <v>EBSC Transactional2</v>
          </cell>
          <cell r="W608" t="str">
            <v>Passthroughs</v>
          </cell>
          <cell r="AA608" t="str">
            <v>[10200]  PECO Energy CompanyEBSC TransactionalPassthroughs</v>
          </cell>
          <cell r="AB608" t="str">
            <v>[10200]  PECO Energy CompanyEBSC Transactional (Passthroughs)Other Operating Expenses</v>
          </cell>
          <cell r="AC608" t="str">
            <v>[10200]  PECO Energy CompanyEBSC Transactional (Passthroughs)Operations - PECO (Envir Sfty&amp;Indust Hygiene-PECO)</v>
          </cell>
          <cell r="AF608" t="e">
            <v>#N/A</v>
          </cell>
        </row>
        <row r="609">
          <cell r="E609">
            <v>1691</v>
          </cell>
          <cell r="H609">
            <v>-562</v>
          </cell>
          <cell r="I609">
            <v>-562</v>
          </cell>
          <cell r="J609">
            <v>7219</v>
          </cell>
          <cell r="M609">
            <v>-2704</v>
          </cell>
          <cell r="N609">
            <v>-562</v>
          </cell>
          <cell r="O609">
            <v>16249</v>
          </cell>
          <cell r="R609">
            <v>-2704</v>
          </cell>
          <cell r="S609">
            <v>-562</v>
          </cell>
          <cell r="V609" t="str">
            <v>EBSC Transactional2</v>
          </cell>
          <cell r="W609" t="str">
            <v>Tools For People</v>
          </cell>
          <cell r="AA609" t="str">
            <v>[10200]  PECO Energy CompanyEBSC TransactionalTools For People</v>
          </cell>
          <cell r="AB609" t="str">
            <v>[10200]  PECO Energy CompanyEBSC Transactional (Tools For People)Business Services</v>
          </cell>
          <cell r="AC609" t="str">
            <v>[10200]  PECO Energy CompanyEBSC Transactional (Tools For People)Operations - PECO (Performance Improvement - East)</v>
          </cell>
          <cell r="AF609" t="e">
            <v>#N/A</v>
          </cell>
        </row>
        <row r="610">
          <cell r="E610">
            <v>458</v>
          </cell>
          <cell r="H610">
            <v>-458</v>
          </cell>
          <cell r="I610">
            <v>-458</v>
          </cell>
          <cell r="J610">
            <v>2036</v>
          </cell>
          <cell r="M610">
            <v>-2036</v>
          </cell>
          <cell r="N610">
            <v>-458</v>
          </cell>
          <cell r="O610">
            <v>2036</v>
          </cell>
          <cell r="R610">
            <v>-2036</v>
          </cell>
          <cell r="S610">
            <v>-458</v>
          </cell>
          <cell r="V610" t="str">
            <v>EBSC Transactional2</v>
          </cell>
          <cell r="W610" t="str">
            <v>Passthroughs</v>
          </cell>
          <cell r="AA610" t="str">
            <v>[10200]  PECO Energy CompanyEBSC TransactionalPassthroughs</v>
          </cell>
          <cell r="AB610" t="str">
            <v>[10200]  PECO Energy CompanyEBSC Transactional (Passthroughs)Other Operating Expenses</v>
          </cell>
          <cell r="AC610" t="str">
            <v>[10200]  PECO Energy CompanyEBSC Transactional (Passthroughs)Operations - PECO (Performance Improvement - East)</v>
          </cell>
          <cell r="AF610" t="e">
            <v>#N/A</v>
          </cell>
        </row>
        <row r="611">
          <cell r="E611">
            <v>8201</v>
          </cell>
          <cell r="H611">
            <v>-5655</v>
          </cell>
          <cell r="I611">
            <v>-5655</v>
          </cell>
          <cell r="J611">
            <v>34266</v>
          </cell>
          <cell r="M611">
            <v>-16580</v>
          </cell>
          <cell r="N611">
            <v>-5655</v>
          </cell>
          <cell r="O611">
            <v>54629</v>
          </cell>
          <cell r="R611">
            <v>-16580</v>
          </cell>
          <cell r="S611">
            <v>-5655</v>
          </cell>
          <cell r="V611" t="str">
            <v>EBSC Transactional2</v>
          </cell>
          <cell r="W611" t="str">
            <v>Tools For People</v>
          </cell>
          <cell r="AA611" t="str">
            <v>[10200]  PECO Energy CompanyEBSC TransactionalTools For People</v>
          </cell>
          <cell r="AB611" t="str">
            <v>[10200]  PECO Energy CompanyEBSC Transactional (Tools For People)Business Services</v>
          </cell>
          <cell r="AC611" t="str">
            <v>[10200]  PECO Energy CompanyEBSC Transactional (Tools For People)Operations - PECO (Training East)</v>
          </cell>
          <cell r="AF611" t="e">
            <v>#N/A</v>
          </cell>
        </row>
        <row r="612">
          <cell r="E612">
            <v>2142</v>
          </cell>
          <cell r="H612">
            <v>-1426</v>
          </cell>
          <cell r="I612">
            <v>-1426</v>
          </cell>
          <cell r="J612">
            <v>7400</v>
          </cell>
          <cell r="M612">
            <v>-3926</v>
          </cell>
          <cell r="N612">
            <v>-1426</v>
          </cell>
          <cell r="O612">
            <v>13128</v>
          </cell>
          <cell r="R612">
            <v>-3926</v>
          </cell>
          <cell r="S612">
            <v>-1426</v>
          </cell>
          <cell r="V612" t="str">
            <v>EBSC Transactional2</v>
          </cell>
          <cell r="W612" t="str">
            <v>Passthroughs</v>
          </cell>
          <cell r="AA612" t="str">
            <v>[10200]  PECO Energy CompanyEBSC TransactionalPassthroughs</v>
          </cell>
          <cell r="AB612" t="str">
            <v>[10200]  PECO Energy CompanyEBSC Transactional (Passthroughs)Other Operating Expenses</v>
          </cell>
          <cell r="AC612" t="str">
            <v>[10200]  PECO Energy CompanyEBSC Transactional (Passthroughs)Operations - PECO (Training East)</v>
          </cell>
          <cell r="AF612" t="e">
            <v>#N/A</v>
          </cell>
        </row>
        <row r="613">
          <cell r="E613">
            <v>19858</v>
          </cell>
          <cell r="H613">
            <v>-63</v>
          </cell>
          <cell r="I613">
            <v>-63</v>
          </cell>
          <cell r="J613">
            <v>148495</v>
          </cell>
          <cell r="M613">
            <v>-75143</v>
          </cell>
          <cell r="N613">
            <v>-63</v>
          </cell>
          <cell r="O613">
            <v>343940</v>
          </cell>
          <cell r="R613">
            <v>-75061</v>
          </cell>
          <cell r="S613">
            <v>18</v>
          </cell>
          <cell r="V613" t="str">
            <v>EBSC Transactional2</v>
          </cell>
          <cell r="W613" t="str">
            <v>Tools For People</v>
          </cell>
          <cell r="AA613" t="str">
            <v>[10200]  PECO Energy CompanyEBSC TransactionalTools For People</v>
          </cell>
          <cell r="AB613" t="str">
            <v>[10200]  PECO Energy CompanyEBSC Transactional (Tools For People)Business Services</v>
          </cell>
          <cell r="AC613" t="str">
            <v>[10200]  PECO Energy CompanyEBSC Transactional (Tools For People)Operations - PECO (Transmission &amp; Substation PECO)</v>
          </cell>
          <cell r="AF613" t="e">
            <v>#N/A</v>
          </cell>
        </row>
        <row r="614">
          <cell r="E614">
            <v>4743</v>
          </cell>
          <cell r="H614">
            <v>-4743</v>
          </cell>
          <cell r="I614">
            <v>-4743</v>
          </cell>
          <cell r="J614">
            <v>34294</v>
          </cell>
          <cell r="M614">
            <v>-34294</v>
          </cell>
          <cell r="N614">
            <v>-4743</v>
          </cell>
          <cell r="O614">
            <v>34294</v>
          </cell>
          <cell r="R614">
            <v>-34294</v>
          </cell>
          <cell r="S614">
            <v>-4743</v>
          </cell>
          <cell r="V614" t="str">
            <v>EBSC Transactional2</v>
          </cell>
          <cell r="W614" t="str">
            <v>Passthroughs</v>
          </cell>
          <cell r="AA614" t="str">
            <v>[10200]  PECO Energy CompanyEBSC TransactionalPassthroughs</v>
          </cell>
          <cell r="AB614" t="str">
            <v>[10200]  PECO Energy CompanyEBSC Transactional (Passthroughs)Other Operating Expenses</v>
          </cell>
          <cell r="AC614" t="str">
            <v>[10200]  PECO Energy CompanyEBSC Transactional (Passthroughs)Operations - PECO (Transmission &amp; Substation PECO)</v>
          </cell>
          <cell r="AF614" t="e">
            <v>#N/A</v>
          </cell>
        </row>
        <row r="615">
          <cell r="E615">
            <v>10336</v>
          </cell>
          <cell r="H615">
            <v>2580</v>
          </cell>
          <cell r="I615">
            <v>279</v>
          </cell>
          <cell r="J615">
            <v>44990</v>
          </cell>
          <cell r="M615">
            <v>6673</v>
          </cell>
          <cell r="N615">
            <v>279</v>
          </cell>
          <cell r="O615">
            <v>132213</v>
          </cell>
          <cell r="R615">
            <v>22776</v>
          </cell>
          <cell r="S615">
            <v>279</v>
          </cell>
          <cell r="V615" t="str">
            <v>EBSC Transactional2</v>
          </cell>
          <cell r="W615" t="str">
            <v>Tools For People</v>
          </cell>
          <cell r="AA615" t="str">
            <v>[10200]  PECO Energy CompanyEBSC TransactionalTools For People</v>
          </cell>
          <cell r="AB615" t="str">
            <v>[10200]  PECO Energy CompanyEBSC Transactional (Tools For People)Business Services</v>
          </cell>
          <cell r="AC615" t="str">
            <v>[10200]  PECO Energy CompanyEBSC Transactional (Tools For People)Operations - PECO (Work Management - PECO)</v>
          </cell>
          <cell r="AF615" t="e">
            <v>#N/A</v>
          </cell>
        </row>
        <row r="616">
          <cell r="E616">
            <v>5700</v>
          </cell>
          <cell r="H616">
            <v>-5700</v>
          </cell>
          <cell r="I616">
            <v>-5700</v>
          </cell>
          <cell r="J616">
            <v>19006</v>
          </cell>
          <cell r="M616">
            <v>-19006</v>
          </cell>
          <cell r="N616">
            <v>-5700</v>
          </cell>
          <cell r="O616">
            <v>19006</v>
          </cell>
          <cell r="R616">
            <v>-19006</v>
          </cell>
          <cell r="S616">
            <v>-5700</v>
          </cell>
          <cell r="V616" t="str">
            <v>EBSC Transactional2</v>
          </cell>
          <cell r="W616" t="str">
            <v>Passthroughs</v>
          </cell>
          <cell r="AA616" t="str">
            <v>[10200]  PECO Energy CompanyEBSC TransactionalPassthroughs</v>
          </cell>
          <cell r="AB616" t="str">
            <v>[10200]  PECO Energy CompanyEBSC Transactional (Passthroughs)Other Operating Expenses</v>
          </cell>
          <cell r="AC616" t="str">
            <v>[10200]  PECO Energy CompanyEBSC Transactional (Passthroughs)Operations - PECO (Work Management - PECO)</v>
          </cell>
          <cell r="AF616" t="e">
            <v>#N/A</v>
          </cell>
        </row>
        <row r="617">
          <cell r="E617">
            <v>982</v>
          </cell>
          <cell r="H617">
            <v>179</v>
          </cell>
          <cell r="I617">
            <v>179</v>
          </cell>
          <cell r="J617">
            <v>3054</v>
          </cell>
          <cell r="M617">
            <v>1590</v>
          </cell>
          <cell r="N617">
            <v>179</v>
          </cell>
          <cell r="O617">
            <v>12343</v>
          </cell>
          <cell r="R617">
            <v>1590</v>
          </cell>
          <cell r="S617">
            <v>179</v>
          </cell>
          <cell r="V617" t="str">
            <v>EBSC Transactional2</v>
          </cell>
          <cell r="W617" t="str">
            <v>Tools For People</v>
          </cell>
          <cell r="AA617" t="str">
            <v>[10200]  PECO Energy CompanyEBSC TransactionalTools For People</v>
          </cell>
          <cell r="AB617" t="str">
            <v>[10200]  PECO Energy CompanyEBSC Transactional (Tools For People)Business Services</v>
          </cell>
          <cell r="AC617" t="str">
            <v>[10200]  PECO Energy CompanyEBSC Transactional (Tools For People)Technical Services (Asset Invest Strategy&amp;Dev-PED)</v>
          </cell>
          <cell r="AF617" t="e">
            <v>#N/A</v>
          </cell>
        </row>
        <row r="618">
          <cell r="E618">
            <v>136</v>
          </cell>
          <cell r="H618">
            <v>-136</v>
          </cell>
          <cell r="I618">
            <v>-136</v>
          </cell>
          <cell r="J618">
            <v>496</v>
          </cell>
          <cell r="M618">
            <v>-496</v>
          </cell>
          <cell r="N618">
            <v>-136</v>
          </cell>
          <cell r="O618">
            <v>496</v>
          </cell>
          <cell r="R618">
            <v>-496</v>
          </cell>
          <cell r="S618">
            <v>-136</v>
          </cell>
          <cell r="V618" t="str">
            <v>EBSC Transactional2</v>
          </cell>
          <cell r="W618" t="str">
            <v>Passthroughs</v>
          </cell>
          <cell r="AA618" t="str">
            <v>[10200]  PECO Energy CompanyEBSC TransactionalPassthroughs</v>
          </cell>
          <cell r="AB618" t="str">
            <v>[10200]  PECO Energy CompanyEBSC Transactional (Passthroughs)Other Operating Expenses</v>
          </cell>
          <cell r="AC618" t="str">
            <v>[10200]  PECO Energy CompanyEBSC Transactional (Passthroughs)Technical Services (Asset Invest Strategy&amp;Dev-PED)</v>
          </cell>
          <cell r="AF618" t="e">
            <v>#N/A</v>
          </cell>
        </row>
        <row r="619">
          <cell r="E619">
            <v>10763</v>
          </cell>
          <cell r="H619">
            <v>-3496</v>
          </cell>
          <cell r="I619">
            <v>-3496</v>
          </cell>
          <cell r="J619">
            <v>38628</v>
          </cell>
          <cell r="M619">
            <v>-9560</v>
          </cell>
          <cell r="N619">
            <v>-3496</v>
          </cell>
          <cell r="O619">
            <v>96765</v>
          </cell>
          <cell r="R619">
            <v>-9560</v>
          </cell>
          <cell r="S619">
            <v>-3496</v>
          </cell>
          <cell r="V619" t="str">
            <v>EBSC Transactional2</v>
          </cell>
          <cell r="W619" t="str">
            <v>Tools For People</v>
          </cell>
          <cell r="AA619" t="str">
            <v>[10200]  PECO Energy CompanyEBSC TransactionalTools For People</v>
          </cell>
          <cell r="AB619" t="str">
            <v>[10200]  PECO Energy CompanyEBSC Transactional (Tools For People)Business Services</v>
          </cell>
          <cell r="AC619" t="str">
            <v>[10200]  PECO Energy CompanyEBSC Transactional (Tools For People)Technical Services (Engineering &amp; System Perf-PED)</v>
          </cell>
          <cell r="AF619" t="e">
            <v>#N/A</v>
          </cell>
        </row>
        <row r="620">
          <cell r="E620">
            <v>1877</v>
          </cell>
          <cell r="H620">
            <v>-1877</v>
          </cell>
          <cell r="I620">
            <v>-1877</v>
          </cell>
          <cell r="J620">
            <v>5684</v>
          </cell>
          <cell r="M620">
            <v>-5684</v>
          </cell>
          <cell r="N620">
            <v>-1877</v>
          </cell>
          <cell r="O620">
            <v>5684</v>
          </cell>
          <cell r="R620">
            <v>-5684</v>
          </cell>
          <cell r="S620">
            <v>-1877</v>
          </cell>
          <cell r="V620" t="str">
            <v>EBSC Transactional2</v>
          </cell>
          <cell r="W620" t="str">
            <v>Passthroughs</v>
          </cell>
          <cell r="AA620" t="str">
            <v>[10200]  PECO Energy CompanyEBSC TransactionalPassthroughs</v>
          </cell>
          <cell r="AB620" t="str">
            <v>[10200]  PECO Energy CompanyEBSC Transactional (Passthroughs)Other Operating Expenses</v>
          </cell>
          <cell r="AC620" t="str">
            <v>[10200]  PECO Energy CompanyEBSC Transactional (Passthroughs)Technical Services (Engineering &amp; System Perf-PED)</v>
          </cell>
          <cell r="AF620" t="e">
            <v>#N/A</v>
          </cell>
        </row>
        <row r="621">
          <cell r="E621">
            <v>30692</v>
          </cell>
          <cell r="H621">
            <v>-26788</v>
          </cell>
          <cell r="I621">
            <v>-26788</v>
          </cell>
          <cell r="J621">
            <v>109561</v>
          </cell>
          <cell r="M621">
            <v>-93942</v>
          </cell>
          <cell r="N621">
            <v>-26788</v>
          </cell>
          <cell r="O621">
            <v>140798</v>
          </cell>
          <cell r="R621">
            <v>-93942</v>
          </cell>
          <cell r="S621">
            <v>-26788</v>
          </cell>
          <cell r="V621" t="str">
            <v>EBSC Transactional2</v>
          </cell>
          <cell r="W621" t="str">
            <v>Tools For People</v>
          </cell>
          <cell r="AA621" t="str">
            <v>[10200]  PECO Energy CompanyEBSC TransactionalTools For People</v>
          </cell>
          <cell r="AB621" t="str">
            <v>[10200]  PECO Energy CompanyEBSC Transactional (Tools For People)Business Services</v>
          </cell>
          <cell r="AC621" t="str">
            <v>[10200]  PECO Energy CompanyEBSC Transactional (Tools For People)Technical Services (New Business - PED)</v>
          </cell>
          <cell r="AF621" t="e">
            <v>#N/A</v>
          </cell>
        </row>
        <row r="622">
          <cell r="E622">
            <v>2237</v>
          </cell>
          <cell r="H622">
            <v>-2237</v>
          </cell>
          <cell r="I622">
            <v>-2237</v>
          </cell>
          <cell r="J622">
            <v>4714</v>
          </cell>
          <cell r="M622">
            <v>-4714</v>
          </cell>
          <cell r="N622">
            <v>-2237</v>
          </cell>
          <cell r="O622">
            <v>4714</v>
          </cell>
          <cell r="R622">
            <v>-4714</v>
          </cell>
          <cell r="S622">
            <v>-2237</v>
          </cell>
          <cell r="V622" t="str">
            <v>EBSC Transactional2</v>
          </cell>
          <cell r="W622" t="str">
            <v>Passthroughs</v>
          </cell>
          <cell r="AA622" t="str">
            <v>[10200]  PECO Energy CompanyEBSC TransactionalPassthroughs</v>
          </cell>
          <cell r="AB622" t="str">
            <v>[10200]  PECO Energy CompanyEBSC Transactional (Passthroughs)Other Operating Expenses</v>
          </cell>
          <cell r="AC622" t="str">
            <v>[10200]  PECO Energy CompanyEBSC Transactional (Passthroughs)Technical Services (New Business - PED)</v>
          </cell>
          <cell r="AF622" t="e">
            <v>#N/A</v>
          </cell>
        </row>
        <row r="623">
          <cell r="E623">
            <v>9098</v>
          </cell>
          <cell r="H623">
            <v>-4322</v>
          </cell>
          <cell r="I623">
            <v>-4322</v>
          </cell>
          <cell r="J623">
            <v>18701</v>
          </cell>
          <cell r="M623">
            <v>403</v>
          </cell>
          <cell r="N623">
            <v>-4322</v>
          </cell>
          <cell r="O623">
            <v>56909</v>
          </cell>
          <cell r="R623">
            <v>403</v>
          </cell>
          <cell r="S623">
            <v>-4322</v>
          </cell>
          <cell r="V623" t="str">
            <v>EBSC Transactional2</v>
          </cell>
          <cell r="W623" t="str">
            <v>Tools For People</v>
          </cell>
          <cell r="AA623" t="str">
            <v>[10200]  PECO Energy CompanyEBSC TransactionalTools For People</v>
          </cell>
          <cell r="AB623" t="str">
            <v>[10200]  PECO Energy CompanyEBSC Transactional (Tools For People)Business Services</v>
          </cell>
          <cell r="AC623" t="str">
            <v>[10200]  PECO Energy CompanyEBSC Transactional (Tools For People)Technical Services (Proj&amp;Contract Management-PECO)</v>
          </cell>
          <cell r="AF623" t="e">
            <v>#N/A</v>
          </cell>
        </row>
        <row r="624">
          <cell r="E624">
            <v>2734</v>
          </cell>
          <cell r="H624">
            <v>-2734</v>
          </cell>
          <cell r="I624">
            <v>-2734</v>
          </cell>
          <cell r="J624">
            <v>7103</v>
          </cell>
          <cell r="M624">
            <v>-7103</v>
          </cell>
          <cell r="N624">
            <v>-2734</v>
          </cell>
          <cell r="O624">
            <v>7103</v>
          </cell>
          <cell r="R624">
            <v>-7103</v>
          </cell>
          <cell r="S624">
            <v>-2734</v>
          </cell>
          <cell r="V624" t="str">
            <v>EBSC Transactional2</v>
          </cell>
          <cell r="W624" t="str">
            <v>Passthroughs</v>
          </cell>
          <cell r="AA624" t="str">
            <v>[10200]  PECO Energy CompanyEBSC TransactionalPassthroughs</v>
          </cell>
          <cell r="AB624" t="str">
            <v>[10200]  PECO Energy CompanyEBSC Transactional (Passthroughs)Other Operating Expenses</v>
          </cell>
          <cell r="AC624" t="str">
            <v>[10200]  PECO Energy CompanyEBSC Transactional (Passthroughs)Technical Services (Proj&amp;Contract Management-PECO)</v>
          </cell>
          <cell r="AF624" t="e">
            <v>#N/A</v>
          </cell>
        </row>
        <row r="625">
          <cell r="E625">
            <v>7259</v>
          </cell>
          <cell r="H625">
            <v>-2509</v>
          </cell>
          <cell r="I625">
            <v>-2509</v>
          </cell>
          <cell r="J625">
            <v>28072</v>
          </cell>
          <cell r="M625">
            <v>-9072</v>
          </cell>
          <cell r="N625">
            <v>-2509</v>
          </cell>
          <cell r="O625">
            <v>66072</v>
          </cell>
          <cell r="R625">
            <v>-9072</v>
          </cell>
          <cell r="S625">
            <v>-2509</v>
          </cell>
          <cell r="V625" t="str">
            <v>EBSC Transactional2</v>
          </cell>
          <cell r="W625" t="str">
            <v>Tools For People</v>
          </cell>
          <cell r="AA625" t="str">
            <v>[10200]  PECO Energy CompanyEBSC TransactionalTools For People</v>
          </cell>
          <cell r="AB625" t="str">
            <v>[10200]  PECO Energy CompanyEBSC Transactional (Tools For People)Business Services</v>
          </cell>
          <cell r="AC625" t="str">
            <v>[10200]  PECO Energy CompanyEBSC Transactional (Tools For People)Transmission Operations-PECO (PEDTransmission Operation East)</v>
          </cell>
          <cell r="AF625" t="e">
            <v>#N/A</v>
          </cell>
        </row>
        <row r="626">
          <cell r="E626">
            <v>435</v>
          </cell>
          <cell r="H626">
            <v>65</v>
          </cell>
          <cell r="I626">
            <v>65</v>
          </cell>
          <cell r="J626">
            <v>2387</v>
          </cell>
          <cell r="M626">
            <v>-387</v>
          </cell>
          <cell r="N626">
            <v>65</v>
          </cell>
          <cell r="O626">
            <v>6387</v>
          </cell>
          <cell r="R626">
            <v>-387</v>
          </cell>
          <cell r="S626">
            <v>65</v>
          </cell>
          <cell r="V626" t="str">
            <v>EBSC Transactional2</v>
          </cell>
          <cell r="W626" t="str">
            <v>Passthroughs</v>
          </cell>
          <cell r="AA626" t="str">
            <v>[10200]  PECO Energy CompanyEBSC TransactionalPassthroughs</v>
          </cell>
          <cell r="AB626" t="str">
            <v>[10200]  PECO Energy CompanyEBSC Transactional (Passthroughs)Other Operating Expenses</v>
          </cell>
          <cell r="AC626" t="str">
            <v>[10200]  PECO Energy CompanyEBSC Transactional (Passthroughs)Transmission Operations-PECO (PEDTransmission Operation East)</v>
          </cell>
          <cell r="AF626" t="e">
            <v>#N/A</v>
          </cell>
        </row>
        <row r="627">
          <cell r="E627">
            <v>1647</v>
          </cell>
          <cell r="H627">
            <v>3</v>
          </cell>
          <cell r="I627">
            <v>3</v>
          </cell>
          <cell r="J627">
            <v>6338</v>
          </cell>
          <cell r="M627">
            <v>262</v>
          </cell>
          <cell r="N627">
            <v>3</v>
          </cell>
          <cell r="O627">
            <v>19538</v>
          </cell>
          <cell r="R627">
            <v>262</v>
          </cell>
          <cell r="S627">
            <v>3</v>
          </cell>
          <cell r="V627" t="str">
            <v>EBSC Transactional2</v>
          </cell>
          <cell r="W627" t="str">
            <v>Tools For People</v>
          </cell>
          <cell r="AA627" t="str">
            <v>[10200]  PECO Energy CompanyEBSC TransactionalTools For People</v>
          </cell>
          <cell r="AB627" t="str">
            <v>[10200]  PECO Energy CompanyEBSC Transactional (Tools For People)Business Services</v>
          </cell>
          <cell r="AC627" t="str">
            <v>[10200]  PECO Energy CompanyEBSC Transactional (Tools For People)Transmission Operations-PECO (PED Transmission Planning East)</v>
          </cell>
          <cell r="AF627" t="e">
            <v>#N/A</v>
          </cell>
        </row>
        <row r="628">
          <cell r="E628">
            <v>123</v>
          </cell>
          <cell r="H628">
            <v>77</v>
          </cell>
          <cell r="I628">
            <v>77</v>
          </cell>
          <cell r="J628">
            <v>517</v>
          </cell>
          <cell r="M628">
            <v>283</v>
          </cell>
          <cell r="N628">
            <v>77</v>
          </cell>
          <cell r="O628">
            <v>2117</v>
          </cell>
          <cell r="R628">
            <v>283</v>
          </cell>
          <cell r="S628">
            <v>77</v>
          </cell>
          <cell r="V628" t="str">
            <v>EBSC Transactional2</v>
          </cell>
          <cell r="W628" t="str">
            <v>Passthroughs</v>
          </cell>
          <cell r="AA628" t="str">
            <v>[10200]  PECO Energy CompanyEBSC TransactionalPassthroughs</v>
          </cell>
          <cell r="AB628" t="str">
            <v>[10200]  PECO Energy CompanyEBSC Transactional (Passthroughs)Other Operating Expenses</v>
          </cell>
          <cell r="AC628" t="str">
            <v>[10200]  PECO Energy CompanyEBSC Transactional (Passthroughs)Transmission Operations-PECO (PED Transmission Planning East)</v>
          </cell>
          <cell r="AF628" t="e">
            <v>#N/A</v>
          </cell>
        </row>
        <row r="629">
          <cell r="E629">
            <v>849</v>
          </cell>
          <cell r="H629">
            <v>451</v>
          </cell>
          <cell r="I629">
            <v>451</v>
          </cell>
          <cell r="J629">
            <v>3341</v>
          </cell>
          <cell r="M629">
            <v>1859</v>
          </cell>
          <cell r="N629">
            <v>451</v>
          </cell>
          <cell r="O629">
            <v>13741</v>
          </cell>
          <cell r="R629">
            <v>1859</v>
          </cell>
          <cell r="S629">
            <v>451</v>
          </cell>
          <cell r="V629" t="str">
            <v>EBSC Transactional2</v>
          </cell>
          <cell r="W629" t="str">
            <v>Tools For People</v>
          </cell>
          <cell r="AA629" t="str">
            <v>[10200]  PECO Energy CompanyEBSC TransactionalTools For People</v>
          </cell>
          <cell r="AB629" t="str">
            <v>[10200]  PECO Energy CompanyEBSC Transactional (Tools For People)Business Services</v>
          </cell>
          <cell r="AC629" t="str">
            <v>[10200]  PECO Energy CompanyEBSC Transactional (Tools For People)Transmission Operations-PECO (Trans Strat&amp;Bussinss Oper East)</v>
          </cell>
          <cell r="AF629" t="e">
            <v>#N/A</v>
          </cell>
        </row>
        <row r="630">
          <cell r="E630">
            <v>244</v>
          </cell>
          <cell r="H630">
            <v>-94</v>
          </cell>
          <cell r="I630">
            <v>-94</v>
          </cell>
          <cell r="J630">
            <v>1013</v>
          </cell>
          <cell r="M630">
            <v>-413</v>
          </cell>
          <cell r="N630">
            <v>-94</v>
          </cell>
          <cell r="O630">
            <v>2213</v>
          </cell>
          <cell r="R630">
            <v>-413</v>
          </cell>
          <cell r="S630">
            <v>-94</v>
          </cell>
          <cell r="V630" t="str">
            <v>EBSC Transactional2</v>
          </cell>
          <cell r="W630" t="str">
            <v>Passthroughs</v>
          </cell>
          <cell r="AA630" t="str">
            <v>[10200]  PECO Energy CompanyEBSC TransactionalPassthroughs</v>
          </cell>
          <cell r="AB630" t="str">
            <v>[10200]  PECO Energy CompanyEBSC Transactional (Passthroughs)Other Operating Expenses</v>
          </cell>
          <cell r="AC630" t="str">
            <v>[10200]  PECO Energy CompanyEBSC Transactional (Passthroughs)Transmission Operations-PECO (Trans Strat&amp;Bussinss Oper East)</v>
          </cell>
          <cell r="AF630" t="e">
            <v>#N/A</v>
          </cell>
        </row>
        <row r="631">
          <cell r="E631">
            <v>3260772</v>
          </cell>
          <cell r="H631">
            <v>-862864</v>
          </cell>
          <cell r="I631">
            <v>-649946</v>
          </cell>
          <cell r="J631">
            <v>10450985</v>
          </cell>
          <cell r="M631">
            <v>-977301</v>
          </cell>
          <cell r="N631">
            <v>-649946</v>
          </cell>
          <cell r="O631">
            <v>31720356</v>
          </cell>
          <cell r="R631">
            <v>-2744223</v>
          </cell>
          <cell r="S631">
            <v>-1907576</v>
          </cell>
          <cell r="V631" t="e">
            <v>#N/A</v>
          </cell>
          <cell r="W631" t="e">
            <v>#N/A</v>
          </cell>
          <cell r="AA631" t="e">
            <v>#N/A</v>
          </cell>
          <cell r="AB631" t="e">
            <v>#N/A</v>
          </cell>
          <cell r="AC631" t="e">
            <v>#N/A</v>
          </cell>
          <cell r="AF631" t="e">
            <v>#N/A</v>
          </cell>
        </row>
        <row r="632">
          <cell r="V632" t="e">
            <v>#N/A</v>
          </cell>
          <cell r="W632" t="e">
            <v>#N/A</v>
          </cell>
          <cell r="AA632" t="e">
            <v>#N/A</v>
          </cell>
          <cell r="AB632" t="e">
            <v>#N/A</v>
          </cell>
          <cell r="AC632" t="e">
            <v>#N/A</v>
          </cell>
          <cell r="AF632" t="e">
            <v>#N/A</v>
          </cell>
        </row>
        <row r="633">
          <cell r="V633" t="e">
            <v>#N/A</v>
          </cell>
          <cell r="W633" t="e">
            <v>#N/A</v>
          </cell>
          <cell r="AA633" t="e">
            <v>#N/A</v>
          </cell>
          <cell r="AB633" t="e">
            <v>#N/A</v>
          </cell>
          <cell r="AC633" t="e">
            <v>#N/A</v>
          </cell>
          <cell r="AF633" t="e">
            <v>#N/A</v>
          </cell>
        </row>
        <row r="634">
          <cell r="E634" t="str">
            <v>Actual Activity Amount</v>
          </cell>
          <cell r="H634" t="str">
            <v>Variance to Mon Budget</v>
          </cell>
          <cell r="I634" t="str">
            <v>Variance to Mo QtrLE</v>
          </cell>
          <cell r="J634" t="str">
            <v>Actual YTD Activity Amount</v>
          </cell>
          <cell r="M634" t="str">
            <v>Variance to YTD Budget</v>
          </cell>
          <cell r="N634" t="str">
            <v>Variance to YTD Qtr LE</v>
          </cell>
          <cell r="O634" t="str">
            <v>YEND Planning Amount(EED O&amp;M FY LE)</v>
          </cell>
          <cell r="R634" t="str">
            <v>Variance YE Budget</v>
          </cell>
          <cell r="S634" t="str">
            <v>Variance YE Qtr LE</v>
          </cell>
          <cell r="V634" t="e">
            <v>#N/A</v>
          </cell>
          <cell r="W634" t="e">
            <v>#N/A</v>
          </cell>
          <cell r="AA634" t="e">
            <v>#N/A</v>
          </cell>
          <cell r="AB634" t="e">
            <v>#N/A</v>
          </cell>
          <cell r="AC634" t="e">
            <v>#N/A</v>
          </cell>
          <cell r="AF634" t="e">
            <v>#N/A</v>
          </cell>
        </row>
        <row r="635">
          <cell r="H635">
            <v>17665</v>
          </cell>
          <cell r="I635">
            <v>17665</v>
          </cell>
          <cell r="M635">
            <v>67411</v>
          </cell>
          <cell r="N635">
            <v>19000</v>
          </cell>
          <cell r="O635">
            <v>153171</v>
          </cell>
          <cell r="R635">
            <v>65896.899999999994</v>
          </cell>
          <cell r="S635">
            <v>17485</v>
          </cell>
          <cell r="V635" t="str">
            <v>EBSC Transactional2</v>
          </cell>
          <cell r="W635" t="str">
            <v>Passthroughs</v>
          </cell>
          <cell r="AA635" t="str">
            <v>[10601]  Commonwealth Edison CompanyEBSC TransactionalPassthroughs</v>
          </cell>
          <cell r="AB635" t="str">
            <v>[10601]  Commonwealth Edison CompanyEBSC Transactional (Passthroughs)Other Operating Expenses</v>
          </cell>
          <cell r="AC635" t="str">
            <v>[10601]  Commonwealth Edison CompanyEBSC Transactional (Passthroughs)Operations - ComEd (Construction&amp;Maintenance-ComEd)</v>
          </cell>
          <cell r="AF635" t="e">
            <v>#N/A</v>
          </cell>
        </row>
        <row r="636">
          <cell r="H636">
            <v>58394</v>
          </cell>
          <cell r="I636">
            <v>47579</v>
          </cell>
          <cell r="M636">
            <v>231321</v>
          </cell>
          <cell r="N636">
            <v>49233</v>
          </cell>
          <cell r="O636">
            <v>474118</v>
          </cell>
          <cell r="R636">
            <v>229617.40000000002</v>
          </cell>
          <cell r="S636">
            <v>25900.700000000012</v>
          </cell>
          <cell r="V636" t="str">
            <v>EBSC Transactional2</v>
          </cell>
          <cell r="W636" t="str">
            <v>Passthroughs</v>
          </cell>
          <cell r="AA636" t="str">
            <v>[10601]  Commonwealth Edison CompanyEBSC TransactionalPassthroughs</v>
          </cell>
          <cell r="AB636" t="str">
            <v>[10601]  Commonwealth Edison CompanyEBSC Transactional (Passthroughs)Other Operating Expenses</v>
          </cell>
          <cell r="AC636" t="str">
            <v>[10601]  Commonwealth Edison CompanyEBSC Transactional (Passthroughs)Operations - ComEd (Dispatch &amp; Operations - ComEd)</v>
          </cell>
          <cell r="AF636" t="e">
            <v>#N/A</v>
          </cell>
        </row>
        <row r="637">
          <cell r="H637">
            <v>4932</v>
          </cell>
          <cell r="I637">
            <v>4932</v>
          </cell>
          <cell r="M637">
            <v>19728</v>
          </cell>
          <cell r="N637">
            <v>5006</v>
          </cell>
          <cell r="O637">
            <v>39570</v>
          </cell>
          <cell r="R637">
            <v>19622</v>
          </cell>
          <cell r="S637">
            <v>4900.0999999999985</v>
          </cell>
          <cell r="V637" t="str">
            <v>EBSC Transactional2</v>
          </cell>
          <cell r="W637" t="str">
            <v>Passthroughs</v>
          </cell>
          <cell r="AA637" t="str">
            <v>[10601]  Commonwealth Edison CompanyEBSC TransactionalPassthroughs</v>
          </cell>
          <cell r="AB637" t="str">
            <v>[10601]  Commonwealth Edison CompanyEBSC Transactional (Passthroughs)Other Operating Expenses</v>
          </cell>
          <cell r="AC637" t="str">
            <v>[10601]  Commonwealth Edison CompanyEBSC Transactional (Passthroughs)Operations - ComEd (Environ Safety &amp; Indust Hygien)</v>
          </cell>
          <cell r="AF637" t="e">
            <v>#N/A</v>
          </cell>
        </row>
        <row r="638">
          <cell r="H638">
            <v>550</v>
          </cell>
          <cell r="I638">
            <v>550</v>
          </cell>
          <cell r="M638">
            <v>2200</v>
          </cell>
          <cell r="N638">
            <v>550</v>
          </cell>
          <cell r="O638">
            <v>4400</v>
          </cell>
          <cell r="R638">
            <v>2200</v>
          </cell>
          <cell r="S638">
            <v>550</v>
          </cell>
          <cell r="V638" t="str">
            <v>EBSC Transactional2</v>
          </cell>
          <cell r="W638" t="str">
            <v>Passthroughs</v>
          </cell>
          <cell r="AA638" t="str">
            <v>[10601]  Commonwealth Edison CompanyEBSC TransactionalPassthroughs</v>
          </cell>
          <cell r="AB638" t="str">
            <v>[10601]  Commonwealth Edison CompanyEBSC Transactional (Passthroughs)Other Operating Expenses</v>
          </cell>
          <cell r="AC638" t="str">
            <v>[10601]  Commonwealth Edison CompanyEBSC Transactional (Passthroughs)Operations - ComEd (Methods - ComEd)</v>
          </cell>
          <cell r="AF638" t="e">
            <v>#N/A</v>
          </cell>
        </row>
        <row r="639">
          <cell r="H639">
            <v>54300</v>
          </cell>
          <cell r="I639">
            <v>54300</v>
          </cell>
          <cell r="M639">
            <v>214914</v>
          </cell>
          <cell r="N639">
            <v>54363</v>
          </cell>
          <cell r="O639">
            <v>473505</v>
          </cell>
          <cell r="R639">
            <v>214851.5</v>
          </cell>
          <cell r="S639">
            <v>54300.400000000023</v>
          </cell>
          <cell r="V639" t="str">
            <v>EBSC Transactional2</v>
          </cell>
          <cell r="W639" t="str">
            <v>Passthroughs</v>
          </cell>
          <cell r="AA639" t="str">
            <v>[10601]  Commonwealth Edison CompanyEBSC TransactionalPassthroughs</v>
          </cell>
          <cell r="AB639" t="str">
            <v>[10601]  Commonwealth Edison CompanyEBSC Transactional (Passthroughs)Other Operating Expenses</v>
          </cell>
          <cell r="AC639" t="str">
            <v>[10601]  Commonwealth Edison CompanyEBSC Transactional (Passthroughs)Operations - ComEd (Transmission&amp;Substation-ComEd)</v>
          </cell>
          <cell r="AF639" t="e">
            <v>#N/A</v>
          </cell>
        </row>
        <row r="640">
          <cell r="H640">
            <v>16064</v>
          </cell>
          <cell r="I640">
            <v>13765</v>
          </cell>
          <cell r="M640">
            <v>64256</v>
          </cell>
          <cell r="N640">
            <v>14199</v>
          </cell>
          <cell r="O640">
            <v>110550</v>
          </cell>
          <cell r="R640">
            <v>82219.399999999994</v>
          </cell>
          <cell r="S640">
            <v>13764.800000000003</v>
          </cell>
          <cell r="V640" t="str">
            <v>EBSC Transactional2</v>
          </cell>
          <cell r="W640" t="str">
            <v>Passthroughs</v>
          </cell>
          <cell r="AA640" t="str">
            <v>[10601]  Commonwealth Edison CompanyEBSC TransactionalPassthroughs</v>
          </cell>
          <cell r="AB640" t="str">
            <v>[10601]  Commonwealth Edison CompanyEBSC Transactional (Passthroughs)Other Operating Expenses</v>
          </cell>
          <cell r="AC640" t="str">
            <v>[10601]  Commonwealth Edison CompanyEBSC Transactional (Passthroughs)Operations - ComEd (Work Management - ComEd)</v>
          </cell>
          <cell r="AF640" t="e">
            <v>#N/A</v>
          </cell>
        </row>
        <row r="641">
          <cell r="H641">
            <v>-246</v>
          </cell>
          <cell r="I641">
            <v>-246</v>
          </cell>
          <cell r="M641">
            <v>-985</v>
          </cell>
          <cell r="N641">
            <v>-246</v>
          </cell>
          <cell r="O641">
            <v>-1383</v>
          </cell>
          <cell r="R641">
            <v>-985.5</v>
          </cell>
          <cell r="S641">
            <v>-246.40000000000009</v>
          </cell>
          <cell r="V641" t="str">
            <v>EBSC Transactional2</v>
          </cell>
          <cell r="W641" t="str">
            <v>Passthroughs</v>
          </cell>
          <cell r="AA641" t="str">
            <v>[10601]  Commonwealth Edison CompanyEBSC TransactionalPassthroughs</v>
          </cell>
          <cell r="AB641" t="str">
            <v>[10601]  Commonwealth Edison CompanyEBSC Transactional (Passthroughs)Other Operating Expenses</v>
          </cell>
          <cell r="AC641" t="str">
            <v>[10601]  Commonwealth Edison CompanyEBSC Transactional (Passthroughs)Technical Services - CED (Asset Perf&amp;Invst Strategy-CED)</v>
          </cell>
          <cell r="AF641" t="e">
            <v>#N/A</v>
          </cell>
        </row>
        <row r="642">
          <cell r="H642">
            <v>130059</v>
          </cell>
          <cell r="I642">
            <v>130059</v>
          </cell>
          <cell r="M642">
            <v>520235</v>
          </cell>
          <cell r="N642">
            <v>130073</v>
          </cell>
          <cell r="O642">
            <v>1040484</v>
          </cell>
          <cell r="R642">
            <v>520220.80000000005</v>
          </cell>
          <cell r="S642">
            <v>130058.60000000009</v>
          </cell>
          <cell r="V642" t="str">
            <v>EBSC Transactional2</v>
          </cell>
          <cell r="W642" t="str">
            <v>Passthroughs</v>
          </cell>
          <cell r="AA642" t="str">
            <v>[10601]  Commonwealth Edison CompanyEBSC TransactionalPassthroughs</v>
          </cell>
          <cell r="AB642" t="str">
            <v>[10601]  Commonwealth Edison CompanyEBSC Transactional (Passthroughs)Other Operating Expenses</v>
          </cell>
          <cell r="AC642" t="str">
            <v>[10601]  Commonwealth Edison CompanyEBSC Transactional (Passthroughs)Technical Services - CED (Engineering &amp; System Perf.)</v>
          </cell>
          <cell r="AF642" t="e">
            <v>#N/A</v>
          </cell>
        </row>
        <row r="643">
          <cell r="H643">
            <v>5244</v>
          </cell>
          <cell r="I643">
            <v>5244</v>
          </cell>
          <cell r="M643">
            <v>20975</v>
          </cell>
          <cell r="N643">
            <v>7798</v>
          </cell>
          <cell r="O643">
            <v>-1285</v>
          </cell>
          <cell r="R643">
            <v>64209.3</v>
          </cell>
          <cell r="S643">
            <v>21012</v>
          </cell>
          <cell r="V643" t="str">
            <v>EBSC Transactional2</v>
          </cell>
          <cell r="W643" t="str">
            <v>Passthroughs</v>
          </cell>
          <cell r="AA643" t="str">
            <v>[10601]  Commonwealth Edison CompanyEBSC TransactionalPassthroughs</v>
          </cell>
          <cell r="AB643" t="str">
            <v>[10601]  Commonwealth Edison CompanyEBSC Transactional (Passthroughs)Other Operating Expenses</v>
          </cell>
          <cell r="AC643" t="str">
            <v>[10601]  Commonwealth Edison CompanyEBSC Transactional (Passthroughs)Technical Services - CED (New Business - ComEd)</v>
          </cell>
          <cell r="AF643" t="e">
            <v>#N/A</v>
          </cell>
        </row>
        <row r="644">
          <cell r="H644">
            <v>4855</v>
          </cell>
          <cell r="I644">
            <v>4855</v>
          </cell>
          <cell r="M644">
            <v>19066</v>
          </cell>
          <cell r="N644">
            <v>4855</v>
          </cell>
          <cell r="O644">
            <v>39512</v>
          </cell>
          <cell r="R644">
            <v>19066.199999999997</v>
          </cell>
          <cell r="S644">
            <v>4854.9000000000015</v>
          </cell>
          <cell r="V644" t="str">
            <v>EBSC Transactional2</v>
          </cell>
          <cell r="W644" t="str">
            <v>Passthroughs</v>
          </cell>
          <cell r="AA644" t="str">
            <v>[10601]  Commonwealth Edison CompanyEBSC TransactionalPassthroughs</v>
          </cell>
          <cell r="AB644" t="str">
            <v>[10601]  Commonwealth Edison CompanyEBSC Transactional (Passthroughs)Other Operating Expenses</v>
          </cell>
          <cell r="AC644" t="str">
            <v>[10601]  Commonwealth Edison CompanyEBSC Transactional (Passthroughs)Technical Services - CED (Proj&amp;Contract Management-ComEd)</v>
          </cell>
          <cell r="AF644" t="e">
            <v>#N/A</v>
          </cell>
        </row>
        <row r="645">
          <cell r="H645">
            <v>28458</v>
          </cell>
          <cell r="I645">
            <v>28458</v>
          </cell>
          <cell r="M645">
            <v>114432</v>
          </cell>
          <cell r="N645">
            <v>28925</v>
          </cell>
          <cell r="O645">
            <v>235839</v>
          </cell>
          <cell r="R645">
            <v>113439.09999999998</v>
          </cell>
          <cell r="S645">
            <v>27931.700000000012</v>
          </cell>
          <cell r="V645" t="str">
            <v>EBSC Transactional2</v>
          </cell>
          <cell r="W645" t="str">
            <v>Passthroughs</v>
          </cell>
          <cell r="AA645" t="str">
            <v>[10200]  PECO Energy CompanyEBSC TransactionalPassthroughs</v>
          </cell>
          <cell r="AB645" t="str">
            <v>[10200]  PECO Energy CompanyEBSC Transactional (Passthroughs)Other Operating Expenses</v>
          </cell>
          <cell r="AC645" t="str">
            <v>[10200]  PECO Energy CompanyEBSC Transactional (Passthroughs)Operations - PECO (Construction&amp;Maintenance-PECO)</v>
          </cell>
          <cell r="AF645" t="e">
            <v>#N/A</v>
          </cell>
        </row>
        <row r="646">
          <cell r="H646">
            <v>40005</v>
          </cell>
          <cell r="I646">
            <v>40005</v>
          </cell>
          <cell r="M646">
            <v>161721</v>
          </cell>
          <cell r="N646">
            <v>51956</v>
          </cell>
          <cell r="O646">
            <v>366759</v>
          </cell>
          <cell r="R646">
            <v>145859.40000000002</v>
          </cell>
          <cell r="S646">
            <v>36094.5</v>
          </cell>
          <cell r="V646" t="str">
            <v>EBSC Transactional2</v>
          </cell>
          <cell r="W646" t="str">
            <v>Passthroughs</v>
          </cell>
          <cell r="AA646" t="str">
            <v>[10200]  PECO Energy CompanyEBSC TransactionalPassthroughs</v>
          </cell>
          <cell r="AB646" t="str">
            <v>[10200]  PECO Energy CompanyEBSC Transactional (Passthroughs)Other Operating Expenses</v>
          </cell>
          <cell r="AC646" t="str">
            <v>[10200]  PECO Energy CompanyEBSC Transactional (Passthroughs)Operations - PECO (Dispatch &amp; Operations - PECO)</v>
          </cell>
          <cell r="AF646" t="e">
            <v>#N/A</v>
          </cell>
        </row>
        <row r="647">
          <cell r="H647">
            <v>3433</v>
          </cell>
          <cell r="I647">
            <v>3433</v>
          </cell>
          <cell r="M647">
            <v>13732</v>
          </cell>
          <cell r="N647">
            <v>3566</v>
          </cell>
          <cell r="O647">
            <v>28016</v>
          </cell>
          <cell r="R647">
            <v>13184</v>
          </cell>
          <cell r="S647">
            <v>3018.2999999999993</v>
          </cell>
          <cell r="V647" t="str">
            <v>EBSC Transactional2</v>
          </cell>
          <cell r="W647" t="str">
            <v>Passthroughs</v>
          </cell>
          <cell r="AA647" t="str">
            <v>[10200]  PECO Energy CompanyEBSC TransactionalPassthroughs</v>
          </cell>
          <cell r="AB647" t="str">
            <v>[10200]  PECO Energy CompanyEBSC Transactional (Passthroughs)Other Operating Expenses</v>
          </cell>
          <cell r="AC647" t="str">
            <v>[10200]  PECO Energy CompanyEBSC Transactional (Passthroughs)Operations - PECO (Envir Sfty&amp;Indust Hygiene-PECO)</v>
          </cell>
          <cell r="AF647" t="e">
            <v>#N/A</v>
          </cell>
        </row>
        <row r="648">
          <cell r="H648">
            <v>215</v>
          </cell>
          <cell r="I648">
            <v>215</v>
          </cell>
          <cell r="M648">
            <v>860</v>
          </cell>
          <cell r="N648">
            <v>362</v>
          </cell>
          <cell r="O648">
            <v>1867</v>
          </cell>
          <cell r="R648">
            <v>713</v>
          </cell>
          <cell r="S648">
            <v>214.59999999999991</v>
          </cell>
          <cell r="V648" t="str">
            <v>EBSC Transactional2</v>
          </cell>
          <cell r="W648" t="str">
            <v>Passthroughs</v>
          </cell>
          <cell r="AA648" t="str">
            <v>[10200]  PECO Energy CompanyEBSC TransactionalPassthroughs</v>
          </cell>
          <cell r="AB648" t="str">
            <v>[10200]  PECO Energy CompanyEBSC Transactional (Passthroughs)Other Operating Expenses</v>
          </cell>
          <cell r="AC648" t="str">
            <v>[10200]  PECO Energy CompanyEBSC Transactional (Passthroughs)Operations - PECO (Performance Improvement - East)</v>
          </cell>
          <cell r="AF648" t="e">
            <v>#N/A</v>
          </cell>
        </row>
        <row r="649">
          <cell r="H649">
            <v>11258</v>
          </cell>
          <cell r="I649">
            <v>11258</v>
          </cell>
          <cell r="M649">
            <v>41159</v>
          </cell>
          <cell r="N649">
            <v>12728</v>
          </cell>
          <cell r="O649">
            <v>104677</v>
          </cell>
          <cell r="R649">
            <v>39580.899999999994</v>
          </cell>
          <cell r="S649">
            <v>11149.399999999994</v>
          </cell>
          <cell r="V649" t="str">
            <v>EBSC Transactional2</v>
          </cell>
          <cell r="W649" t="str">
            <v>Passthroughs</v>
          </cell>
          <cell r="AA649" t="str">
            <v>[10200]  PECO Energy CompanyEBSC TransactionalPassthroughs</v>
          </cell>
          <cell r="AB649" t="str">
            <v>[10200]  PECO Energy CompanyEBSC Transactional (Passthroughs)Other Operating Expenses</v>
          </cell>
          <cell r="AC649" t="str">
            <v>[10200]  PECO Energy CompanyEBSC Transactional (Passthroughs)Operations - PECO (Transmission &amp; Substation PECO)</v>
          </cell>
          <cell r="AF649" t="e">
            <v>#N/A</v>
          </cell>
        </row>
        <row r="650">
          <cell r="H650">
            <v>6082</v>
          </cell>
          <cell r="I650">
            <v>3782</v>
          </cell>
          <cell r="M650">
            <v>24328</v>
          </cell>
          <cell r="N650">
            <v>3995</v>
          </cell>
          <cell r="O650">
            <v>30470</v>
          </cell>
          <cell r="R650">
            <v>42515</v>
          </cell>
          <cell r="S650">
            <v>3782.6999999999971</v>
          </cell>
          <cell r="V650" t="str">
            <v>EBSC Transactional2</v>
          </cell>
          <cell r="W650" t="str">
            <v>Passthroughs</v>
          </cell>
          <cell r="AA650" t="str">
            <v>[10200]  PECO Energy CompanyEBSC TransactionalPassthroughs</v>
          </cell>
          <cell r="AB650" t="str">
            <v>[10200]  PECO Energy CompanyEBSC Transactional (Passthroughs)Other Operating Expenses</v>
          </cell>
          <cell r="AC650" t="str">
            <v>[10200]  PECO Energy CompanyEBSC Transactional (Passthroughs)Operations - PECO (Work Management - PECO)</v>
          </cell>
          <cell r="AF650" t="e">
            <v>#N/A</v>
          </cell>
        </row>
        <row r="651">
          <cell r="H651">
            <v>652</v>
          </cell>
          <cell r="I651">
            <v>652</v>
          </cell>
          <cell r="M651">
            <v>2003</v>
          </cell>
          <cell r="N651">
            <v>652</v>
          </cell>
          <cell r="O651">
            <v>5019</v>
          </cell>
          <cell r="R651">
            <v>2003.3999999999996</v>
          </cell>
          <cell r="S651">
            <v>652.5</v>
          </cell>
          <cell r="V651" t="str">
            <v>EBSC Transactional2</v>
          </cell>
          <cell r="W651" t="str">
            <v>Passthroughs</v>
          </cell>
          <cell r="AA651" t="str">
            <v>[10200]  PECO Energy CompanyEBSC TransactionalPassthroughs</v>
          </cell>
          <cell r="AB651" t="str">
            <v>[10200]  PECO Energy CompanyEBSC Transactional (Passthroughs)Other Operating Expenses</v>
          </cell>
          <cell r="AC651" t="str">
            <v>[10200]  PECO Energy CompanyEBSC Transactional (Passthroughs)Technical Services (Asset Invest Strategy&amp;Dev-PED)</v>
          </cell>
          <cell r="AF651" t="e">
            <v>#N/A</v>
          </cell>
        </row>
        <row r="652">
          <cell r="H652">
            <v>3775</v>
          </cell>
          <cell r="I652">
            <v>3775</v>
          </cell>
          <cell r="M652">
            <v>15099</v>
          </cell>
          <cell r="N652">
            <v>4081</v>
          </cell>
          <cell r="O652">
            <v>30689</v>
          </cell>
          <cell r="R652">
            <v>14608.099999999999</v>
          </cell>
          <cell r="S652">
            <v>3590.4000000000015</v>
          </cell>
          <cell r="V652" t="str">
            <v>EBSC Transactional2</v>
          </cell>
          <cell r="W652" t="str">
            <v>Passthroughs</v>
          </cell>
          <cell r="AA652" t="str">
            <v>[10200]  PECO Energy CompanyEBSC TransactionalPassthroughs</v>
          </cell>
          <cell r="AB652" t="str">
            <v>[10200]  PECO Energy CompanyEBSC Transactional (Passthroughs)Other Operating Expenses</v>
          </cell>
          <cell r="AC652" t="str">
            <v>[10200]  PECO Energy CompanyEBSC Transactional (Passthroughs)Technical Services (Engineering &amp; System Perf-PED)</v>
          </cell>
          <cell r="AF652" t="e">
            <v>#N/A</v>
          </cell>
        </row>
        <row r="653">
          <cell r="H653">
            <v>360</v>
          </cell>
          <cell r="I653">
            <v>360</v>
          </cell>
          <cell r="M653">
            <v>1442</v>
          </cell>
          <cell r="N653">
            <v>359</v>
          </cell>
          <cell r="O653">
            <v>2885</v>
          </cell>
          <cell r="R653">
            <v>1440.1999999999998</v>
          </cell>
          <cell r="S653">
            <v>357.90000000000009</v>
          </cell>
          <cell r="V653" t="str">
            <v>EBSC Transactional2</v>
          </cell>
          <cell r="W653" t="str">
            <v>Passthroughs</v>
          </cell>
          <cell r="AA653" t="str">
            <v>[10200]  PECO Energy CompanyEBSC TransactionalPassthroughs</v>
          </cell>
          <cell r="AB653" t="str">
            <v>[10200]  PECO Energy CompanyEBSC Transactional (Passthroughs)Other Operating Expenses</v>
          </cell>
          <cell r="AC653" t="str">
            <v>[10200]  PECO Energy CompanyEBSC Transactional (Passthroughs)Technical Services (New Business - PED)</v>
          </cell>
          <cell r="AF653" t="e">
            <v>#N/A</v>
          </cell>
        </row>
        <row r="654">
          <cell r="H654">
            <v>1942</v>
          </cell>
          <cell r="I654">
            <v>1942</v>
          </cell>
          <cell r="M654">
            <v>7549</v>
          </cell>
          <cell r="N654">
            <v>1942</v>
          </cell>
          <cell r="O654">
            <v>15400</v>
          </cell>
          <cell r="R654">
            <v>7549.2000000000007</v>
          </cell>
          <cell r="S654">
            <v>1942.0999999999985</v>
          </cell>
          <cell r="V654" t="str">
            <v>EBSC Transactional2</v>
          </cell>
          <cell r="W654" t="str">
            <v>Passthroughs</v>
          </cell>
          <cell r="AA654" t="str">
            <v>[10200]  PECO Energy CompanyEBSC TransactionalPassthroughs</v>
          </cell>
          <cell r="AB654" t="str">
            <v>[10200]  PECO Energy CompanyEBSC Transactional (Passthroughs)Other Operating Expenses</v>
          </cell>
          <cell r="AC654" t="str">
            <v>[10200]  PECO Energy CompanyEBSC Transactional (Passthroughs)Technical Services (Proj&amp;Contract Management-PECO)</v>
          </cell>
          <cell r="AF654" t="e">
            <v>#N/A</v>
          </cell>
        </row>
        <row r="655">
          <cell r="H655">
            <v>387995</v>
          </cell>
          <cell r="I655">
            <v>372581</v>
          </cell>
          <cell r="M655">
            <v>1541447</v>
          </cell>
          <cell r="N655">
            <v>393396</v>
          </cell>
          <cell r="O655">
            <v>3154264</v>
          </cell>
          <cell r="R655">
            <v>1597809.2000000002</v>
          </cell>
          <cell r="S655">
            <v>361313.20000000019</v>
          </cell>
          <cell r="V655" t="e">
            <v>#N/A</v>
          </cell>
          <cell r="W655" t="e">
            <v>#N/A</v>
          </cell>
          <cell r="AA655" t="e">
            <v>#N/A</v>
          </cell>
          <cell r="AB655" t="e">
            <v>#N/A</v>
          </cell>
          <cell r="AC655" t="e">
            <v>#N/A</v>
          </cell>
          <cell r="AF655" t="e">
            <v>#N/A</v>
          </cell>
        </row>
        <row r="656">
          <cell r="V656" t="e">
            <v>#N/A</v>
          </cell>
          <cell r="W656" t="e">
            <v>#N/A</v>
          </cell>
          <cell r="AA656" t="e">
            <v>#N/A</v>
          </cell>
          <cell r="AB656" t="e">
            <v>#N/A</v>
          </cell>
          <cell r="AC656" t="e">
            <v>#N/A</v>
          </cell>
          <cell r="AF656" t="e">
            <v>#N/A</v>
          </cell>
        </row>
        <row r="657">
          <cell r="V657" t="e">
            <v>#N/A</v>
          </cell>
          <cell r="W657" t="e">
            <v>#N/A</v>
          </cell>
          <cell r="AA657" t="e">
            <v>#N/A</v>
          </cell>
          <cell r="AB657" t="e">
            <v>#N/A</v>
          </cell>
          <cell r="AC657" t="e">
            <v>#N/A</v>
          </cell>
          <cell r="AF657" t="e">
            <v>#N/A</v>
          </cell>
        </row>
        <row r="658">
          <cell r="E658" t="str">
            <v>Actual Activity Amount</v>
          </cell>
          <cell r="H658" t="str">
            <v>Variance to Mon Budget</v>
          </cell>
          <cell r="I658" t="str">
            <v>Variance to Mo QtrLE</v>
          </cell>
          <cell r="J658" t="str">
            <v>Actual YTD Activity Amount</v>
          </cell>
          <cell r="M658" t="str">
            <v>Variance to YTD Budget</v>
          </cell>
          <cell r="N658" t="str">
            <v>Variance to YTD Qtr LE</v>
          </cell>
          <cell r="O658" t="str">
            <v>YEND Planning Amount(EED O&amp;M FY LE)</v>
          </cell>
          <cell r="R658" t="str">
            <v>Variance YE Budget</v>
          </cell>
          <cell r="S658" t="str">
            <v>Variance YE Qtr LE</v>
          </cell>
          <cell r="V658" t="e">
            <v>#N/A</v>
          </cell>
          <cell r="W658" t="e">
            <v>#N/A</v>
          </cell>
          <cell r="AA658" t="e">
            <v>#N/A</v>
          </cell>
          <cell r="AB658" t="e">
            <v>#N/A</v>
          </cell>
          <cell r="AC658" t="e">
            <v>#N/A</v>
          </cell>
          <cell r="AF658" t="e">
            <v>#N/A</v>
          </cell>
        </row>
        <row r="659">
          <cell r="E659">
            <v>-242069.7</v>
          </cell>
          <cell r="H659">
            <v>-48119.14</v>
          </cell>
          <cell r="I659">
            <v>-38916.53</v>
          </cell>
          <cell r="J659">
            <v>-836473.61</v>
          </cell>
          <cell r="M659">
            <v>-319721.81</v>
          </cell>
          <cell r="N659">
            <v>-38916.53</v>
          </cell>
          <cell r="O659">
            <v>-2694985.07</v>
          </cell>
          <cell r="R659">
            <v>-865264.84</v>
          </cell>
          <cell r="S659">
            <v>-521521.14</v>
          </cell>
          <cell r="V659" t="str">
            <v>Embedded</v>
          </cell>
          <cell r="W659" t="str">
            <v>Finance</v>
          </cell>
          <cell r="AA659" t="str">
            <v>[10200]  PECO Energy CompanyEmbeddedFinance</v>
          </cell>
          <cell r="AB659" t="str">
            <v>[10200]  PECO Energy CompanyEmbedded (Finance)EDSS Offset</v>
          </cell>
          <cell r="AC659" t="str">
            <v>[10200]  PECO Energy CompanyEmbedded (Finance)EDSS Business Ops PED (00198)</v>
          </cell>
          <cell r="AF659" t="str">
            <v>EEDFinanceEDSS Offset</v>
          </cell>
        </row>
        <row r="660">
          <cell r="E660">
            <v>-67533.119999999995</v>
          </cell>
          <cell r="H660">
            <v>19202.05</v>
          </cell>
          <cell r="I660">
            <v>18398.53</v>
          </cell>
          <cell r="J660">
            <v>-231623.75</v>
          </cell>
          <cell r="M660">
            <v>39127.129999999997</v>
          </cell>
          <cell r="N660">
            <v>18398.53</v>
          </cell>
          <cell r="O660">
            <v>-744377.87</v>
          </cell>
          <cell r="R660">
            <v>87129.03</v>
          </cell>
          <cell r="S660">
            <v>140791.79</v>
          </cell>
          <cell r="V660" t="str">
            <v>Embedded</v>
          </cell>
          <cell r="W660" t="str">
            <v>Finance</v>
          </cell>
          <cell r="AA660" t="str">
            <v>[10200]  PECO Energy CompanyEmbeddedFinance</v>
          </cell>
          <cell r="AB660" t="str">
            <v>[10200]  PECO Energy CompanyEmbedded (Finance)EDSS Offset</v>
          </cell>
          <cell r="AC660" t="str">
            <v>[10200]  PECO Energy CompanyEmbedded (Finance)EDSS Fin Srvcs PED (00340)</v>
          </cell>
          <cell r="AF660" t="str">
            <v>EEDControllerEDSS Offset</v>
          </cell>
        </row>
        <row r="661">
          <cell r="E661">
            <v>0</v>
          </cell>
          <cell r="H661">
            <v>0</v>
          </cell>
          <cell r="I661">
            <v>0</v>
          </cell>
          <cell r="J661">
            <v>0</v>
          </cell>
          <cell r="M661">
            <v>0</v>
          </cell>
          <cell r="N661">
            <v>0</v>
          </cell>
          <cell r="O661">
            <v>0</v>
          </cell>
          <cell r="R661">
            <v>0</v>
          </cell>
          <cell r="S661">
            <v>0</v>
          </cell>
          <cell r="V661" t="str">
            <v>Embedded</v>
          </cell>
          <cell r="W661" t="str">
            <v>Finance</v>
          </cell>
          <cell r="AA661" t="str">
            <v>[10200]  PECO Energy CompanyEmbeddedFinance</v>
          </cell>
          <cell r="AB661" t="str">
            <v>[10200]  PECO Energy CompanyEmbedded (Finance)EDSS Offset</v>
          </cell>
          <cell r="AC661" t="str">
            <v>[10200]  PECO Energy CompanyEmbedded (Finance)Controller EED PECO (00825)</v>
          </cell>
          <cell r="AF661" t="str">
            <v>EEDControllerEDSS Offset</v>
          </cell>
        </row>
        <row r="662">
          <cell r="E662">
            <v>21933.083517015868</v>
          </cell>
          <cell r="H662">
            <v>1362.8086617191257</v>
          </cell>
          <cell r="I662">
            <v>134.44364849011981</v>
          </cell>
          <cell r="J662">
            <v>81722.789812911011</v>
          </cell>
          <cell r="M662">
            <v>11031.641680162982</v>
          </cell>
          <cell r="N662">
            <v>233.1578779725678</v>
          </cell>
          <cell r="O662">
            <v>257618.69121720194</v>
          </cell>
          <cell r="R662">
            <v>29268.50438333553</v>
          </cell>
          <cell r="S662">
            <v>9924.188354694983</v>
          </cell>
          <cell r="V662" t="str">
            <v>Embedded</v>
          </cell>
          <cell r="W662" t="str">
            <v>Finance</v>
          </cell>
          <cell r="AA662" t="str">
            <v>[10601]  Commonwealth Edison CompanyEmbeddedFinance</v>
          </cell>
          <cell r="AB662" t="str">
            <v>[10601]  Commonwealth Edison CompanyEmbedded (Finance)Salaries and Wages</v>
          </cell>
          <cell r="AC662" t="str">
            <v>[10601]  Commonwealth Edison CompanyEmbedded (Finance)EDSS Business Ops CED (00197)</v>
          </cell>
          <cell r="AF662" t="str">
            <v>EEDFinanceSalaries and Wages</v>
          </cell>
        </row>
        <row r="663">
          <cell r="E663">
            <v>239.16763366895992</v>
          </cell>
          <cell r="H663">
            <v>-239.16763366895992</v>
          </cell>
          <cell r="I663">
            <v>-239.16763366895992</v>
          </cell>
          <cell r="J663">
            <v>611.77387211973974</v>
          </cell>
          <cell r="M663">
            <v>-611.77387211973974</v>
          </cell>
          <cell r="N663">
            <v>-231.32033437965242</v>
          </cell>
          <cell r="O663">
            <v>618.07422812025732</v>
          </cell>
          <cell r="R663">
            <v>-618.07422812025732</v>
          </cell>
          <cell r="S663">
            <v>-224.02295630269231</v>
          </cell>
          <cell r="V663" t="str">
            <v>Embedded</v>
          </cell>
          <cell r="W663" t="str">
            <v>Finance</v>
          </cell>
          <cell r="AA663" t="str">
            <v>[10601]  Commonwealth Edison CompanyEmbeddedFinance</v>
          </cell>
          <cell r="AB663" t="str">
            <v>[10601]  Commonwealth Edison CompanyEmbedded (Finance)Travel, Entertainment &amp; Reimb</v>
          </cell>
          <cell r="AC663" t="str">
            <v>[10601]  Commonwealth Edison CompanyEmbedded (Finance)EDSS Business Ops CED (00197)</v>
          </cell>
          <cell r="AF663" t="str">
            <v>EEDFinanceTravel, Entertainment &amp; Reimb</v>
          </cell>
        </row>
        <row r="664">
          <cell r="E664">
            <v>624.67385756241219</v>
          </cell>
          <cell r="H664">
            <v>-624.67385756241219</v>
          </cell>
          <cell r="I664">
            <v>-624.67385756241219</v>
          </cell>
          <cell r="J664">
            <v>2490.5171688553914</v>
          </cell>
          <cell r="M664">
            <v>-2490.5171688553914</v>
          </cell>
          <cell r="N664">
            <v>-588.28543682567829</v>
          </cell>
          <cell r="O664">
            <v>2516.1657712300271</v>
          </cell>
          <cell r="R664">
            <v>-2516.1657712300271</v>
          </cell>
          <cell r="S664">
            <v>-545.9466539350185</v>
          </cell>
          <cell r="V664" t="str">
            <v>Embedded</v>
          </cell>
          <cell r="W664" t="str">
            <v>Finance</v>
          </cell>
          <cell r="AA664" t="str">
            <v>[10601]  Commonwealth Edison CompanyEmbeddedFinance</v>
          </cell>
          <cell r="AB664" t="str">
            <v>[10601]  Commonwealth Edison CompanyEmbedded (Finance)Overtime</v>
          </cell>
          <cell r="AC664" t="str">
            <v>[10601]  Commonwealth Edison CompanyEmbedded (Finance)EDSS Business Ops CED (00197)</v>
          </cell>
          <cell r="AF664" t="str">
            <v>EEDFinanceOvertime</v>
          </cell>
        </row>
        <row r="665">
          <cell r="E665">
            <v>197.24840305228776</v>
          </cell>
          <cell r="H665">
            <v>-197.24840305228776</v>
          </cell>
          <cell r="I665">
            <v>-197.24840305228776</v>
          </cell>
          <cell r="J665">
            <v>7184.8710686153172</v>
          </cell>
          <cell r="M665">
            <v>-7184.8710686153172</v>
          </cell>
          <cell r="N665">
            <v>-71.842562372916291</v>
          </cell>
          <cell r="O665">
            <v>7258.8644959469702</v>
          </cell>
          <cell r="R665">
            <v>-7258.8644959469702</v>
          </cell>
          <cell r="S665">
            <v>108.3897186116983</v>
          </cell>
          <cell r="V665" t="str">
            <v>Embedded</v>
          </cell>
          <cell r="W665" t="str">
            <v>Finance</v>
          </cell>
          <cell r="AA665" t="str">
            <v>[10601]  Commonwealth Edison CompanyEmbeddedFinance</v>
          </cell>
          <cell r="AB665" t="str">
            <v>[10601]  Commonwealth Edison CompanyEmbedded (Finance)Salaries and Wages</v>
          </cell>
          <cell r="AC665" t="str">
            <v>[10601]  Commonwealth Edison CompanyEmbedded (Finance)EDSS Business Ops CED (00197)</v>
          </cell>
          <cell r="AF665" t="str">
            <v>EEDFinanceSalaries and Wages</v>
          </cell>
        </row>
        <row r="666">
          <cell r="E666">
            <v>3230.0570040549824</v>
          </cell>
          <cell r="H666">
            <v>-1261.8507781485084</v>
          </cell>
          <cell r="I666">
            <v>-1261.8507959259437</v>
          </cell>
          <cell r="J666">
            <v>9278.1202926273127</v>
          </cell>
          <cell r="M666">
            <v>-1405.2954078135917</v>
          </cell>
          <cell r="N666">
            <v>-1233.845976130443</v>
          </cell>
          <cell r="O666">
            <v>24240.383918490756</v>
          </cell>
          <cell r="R666">
            <v>-621.90931887272382</v>
          </cell>
          <cell r="S666">
            <v>-396.15227250238604</v>
          </cell>
          <cell r="V666" t="str">
            <v>Embedded</v>
          </cell>
          <cell r="W666" t="str">
            <v>Finance</v>
          </cell>
          <cell r="AA666" t="str">
            <v>[10601]  Commonwealth Edison CompanyEmbeddedFinance</v>
          </cell>
          <cell r="AB666" t="str">
            <v>[10601]  Commonwealth Edison CompanyEmbedded (Finance)Other Operating Expenses</v>
          </cell>
          <cell r="AC666" t="str">
            <v>[10601]  Commonwealth Edison CompanyEmbedded (Finance)EDSS Business Ops CED (00197)</v>
          </cell>
          <cell r="AF666" t="str">
            <v>EEDFinanceOther Operating Expenses</v>
          </cell>
        </row>
        <row r="667">
          <cell r="E667">
            <v>2420.4706585671724</v>
          </cell>
          <cell r="H667">
            <v>-521.84888111266696</v>
          </cell>
          <cell r="I667">
            <v>-521.84889826159451</v>
          </cell>
          <cell r="J667">
            <v>4620.0950542201172</v>
          </cell>
          <cell r="M667">
            <v>2974.3920374508189</v>
          </cell>
          <cell r="N667">
            <v>-563.07193499858204</v>
          </cell>
          <cell r="O667">
            <v>19008.802414891135</v>
          </cell>
          <cell r="R667">
            <v>3774.6756079727238</v>
          </cell>
          <cell r="S667">
            <v>157.25590866831772</v>
          </cell>
          <cell r="V667" t="str">
            <v>Embedded</v>
          </cell>
          <cell r="W667" t="str">
            <v>Finance</v>
          </cell>
          <cell r="AA667" t="str">
            <v>[10601]  Commonwealth Edison CompanyEmbeddedFinance</v>
          </cell>
          <cell r="AB667" t="str">
            <v>[10601]  Commonwealth Edison CompanyEmbedded (Finance)Other Operating Expenses</v>
          </cell>
          <cell r="AC667" t="str">
            <v>[10601]  Commonwealth Edison CompanyEmbedded (Finance)EDSS Business Ops CED (00197)</v>
          </cell>
          <cell r="AF667" t="str">
            <v>EEDFinanceOther Operating Expenses</v>
          </cell>
        </row>
        <row r="668">
          <cell r="E668">
            <v>691.22941372031516</v>
          </cell>
          <cell r="H668">
            <v>-691.22941372031516</v>
          </cell>
          <cell r="I668">
            <v>-691.22941372031516</v>
          </cell>
          <cell r="J668">
            <v>2071.4049235875846</v>
          </cell>
          <cell r="M668">
            <v>-2071.4049235875846</v>
          </cell>
          <cell r="N668">
            <v>-663.14992914343065</v>
          </cell>
          <cell r="O668">
            <v>2092.7372966008484</v>
          </cell>
          <cell r="R668">
            <v>-2092.7372966008484</v>
          </cell>
          <cell r="S668">
            <v>-634.15006699999708</v>
          </cell>
          <cell r="V668" t="str">
            <v>Embedded</v>
          </cell>
          <cell r="W668" t="str">
            <v>Finance</v>
          </cell>
          <cell r="AA668" t="str">
            <v>[10601]  Commonwealth Edison CompanyEmbeddedFinance</v>
          </cell>
          <cell r="AB668" t="str">
            <v>[10601]  Commonwealth Edison CompanyEmbedded (Finance)Travel, Entertainment &amp; Reimb</v>
          </cell>
          <cell r="AC668" t="str">
            <v>[10601]  Commonwealth Edison CompanyEmbedded (Finance)EDSS Business Ops CED (00197)</v>
          </cell>
          <cell r="AF668" t="str">
            <v>EEDFinanceTravel, Entertainment &amp; Reimb</v>
          </cell>
        </row>
        <row r="669">
          <cell r="E669">
            <v>6765.0482043246184</v>
          </cell>
          <cell r="H669">
            <v>1227.0619251137914</v>
          </cell>
          <cell r="I669">
            <v>1227.0618529266303</v>
          </cell>
          <cell r="J669">
            <v>25101.589828524659</v>
          </cell>
          <cell r="M669">
            <v>6866.8506128401459</v>
          </cell>
          <cell r="N669">
            <v>1197.7743491130968</v>
          </cell>
          <cell r="O669">
            <v>85727.96301366383</v>
          </cell>
          <cell r="R669">
            <v>10177.358087815461</v>
          </cell>
          <cell r="S669">
            <v>4501.3036557042506</v>
          </cell>
          <cell r="V669" t="str">
            <v>Embedded</v>
          </cell>
          <cell r="W669" t="str">
            <v>Finance</v>
          </cell>
          <cell r="AA669" t="str">
            <v>[10601]  Commonwealth Edison CompanyEmbeddedFinance</v>
          </cell>
          <cell r="AB669" t="str">
            <v>[10601]  Commonwealth Edison CompanyEmbedded (Finance)Business Services</v>
          </cell>
          <cell r="AC669" t="str">
            <v>[10601]  Commonwealth Edison CompanyEmbedded (Finance)EDSS Business Ops CED (00197)</v>
          </cell>
          <cell r="AF669" t="str">
            <v>EEDFinanceBusiness Services</v>
          </cell>
        </row>
        <row r="670">
          <cell r="E670">
            <v>-446540.17</v>
          </cell>
          <cell r="H670">
            <v>-8522.1299999999992</v>
          </cell>
          <cell r="I670">
            <v>5909.03</v>
          </cell>
          <cell r="J670">
            <v>-1527224.41</v>
          </cell>
          <cell r="M670">
            <v>-285874.09000000003</v>
          </cell>
          <cell r="N670">
            <v>5909.03</v>
          </cell>
          <cell r="O670">
            <v>-5009263.09</v>
          </cell>
          <cell r="R670">
            <v>-573775.63</v>
          </cell>
          <cell r="S670">
            <v>-183295.05</v>
          </cell>
          <cell r="V670" t="str">
            <v>Embedded</v>
          </cell>
          <cell r="W670" t="str">
            <v>Finance</v>
          </cell>
          <cell r="AA670" t="str">
            <v>[10601]  Commonwealth Edison CompanyEmbeddedFinance</v>
          </cell>
          <cell r="AB670" t="str">
            <v>[10601]  Commonwealth Edison CompanyEmbedded (Finance)EDSS Offset</v>
          </cell>
          <cell r="AC670" t="str">
            <v>[10601]  Commonwealth Edison CompanyEmbedded (Finance)EDSS Business Ops CED (00197)</v>
          </cell>
          <cell r="AF670" t="str">
            <v>EEDFinanceEDSS Offset</v>
          </cell>
        </row>
        <row r="671">
          <cell r="E671">
            <v>-105716.08</v>
          </cell>
          <cell r="H671">
            <v>29925.26</v>
          </cell>
          <cell r="I671">
            <v>28665.21</v>
          </cell>
          <cell r="J671">
            <v>-431127.66</v>
          </cell>
          <cell r="M671">
            <v>129262.3</v>
          </cell>
          <cell r="N671">
            <v>28665.21</v>
          </cell>
          <cell r="O671">
            <v>-1391804.97</v>
          </cell>
          <cell r="R671">
            <v>361134.17</v>
          </cell>
          <cell r="S671">
            <v>377194.48</v>
          </cell>
          <cell r="V671" t="str">
            <v>Embedded</v>
          </cell>
          <cell r="W671" t="str">
            <v>Finance</v>
          </cell>
          <cell r="AA671" t="str">
            <v>[10601]  Commonwealth Edison CompanyEmbeddedFinance</v>
          </cell>
          <cell r="AB671" t="str">
            <v>[10601]  Commonwealth Edison CompanyEmbedded (Finance)EDSS Offset</v>
          </cell>
          <cell r="AC671" t="str">
            <v>[10601]  Commonwealth Edison CompanyEmbedded (Finance)EDSS Fin Srvcs CED (00398)</v>
          </cell>
          <cell r="AF671" t="str">
            <v>EEDControllerEDSS Offset</v>
          </cell>
        </row>
        <row r="672">
          <cell r="E672">
            <v>30566.713183071548</v>
          </cell>
          <cell r="H672">
            <v>11435.126891757176</v>
          </cell>
          <cell r="I672">
            <v>18435.434528354377</v>
          </cell>
          <cell r="J672">
            <v>67005.737037485946</v>
          </cell>
          <cell r="M672">
            <v>101001.62286037409</v>
          </cell>
          <cell r="N672">
            <v>16847.632181921654</v>
          </cell>
          <cell r="O672">
            <v>437830.20217583131</v>
          </cell>
          <cell r="R672">
            <v>66191.876347814337</v>
          </cell>
          <cell r="S672">
            <v>35231.341398511897</v>
          </cell>
          <cell r="V672" t="str">
            <v>Embedded</v>
          </cell>
          <cell r="W672" t="str">
            <v>Finance</v>
          </cell>
          <cell r="AA672" t="str">
            <v>[10601]  Commonwealth Edison CompanyEmbeddedFinance</v>
          </cell>
          <cell r="AB672" t="str">
            <v>[10601]  Commonwealth Edison CompanyEmbedded (Finance)Contracting</v>
          </cell>
          <cell r="AC672" t="str">
            <v>[10601]  Commonwealth Edison CompanyEmbedded (Finance)EDSS Business Ops CED (00197)</v>
          </cell>
          <cell r="AF672" t="str">
            <v>EEDFinanceContracting</v>
          </cell>
        </row>
        <row r="673">
          <cell r="E673">
            <v>3635.0198104255119</v>
          </cell>
          <cell r="H673">
            <v>2291.8262410615093</v>
          </cell>
          <cell r="I673">
            <v>2291.8261875284393</v>
          </cell>
          <cell r="J673">
            <v>12248.4113094026</v>
          </cell>
          <cell r="M673">
            <v>11458.972839896513</v>
          </cell>
          <cell r="N673">
            <v>2174.3486678681184</v>
          </cell>
          <cell r="O673">
            <v>57142.567318947207</v>
          </cell>
          <cell r="R673">
            <v>13979.568163125652</v>
          </cell>
          <cell r="S673">
            <v>4508.1875521366019</v>
          </cell>
          <cell r="V673" t="str">
            <v>Embedded</v>
          </cell>
          <cell r="W673" t="str">
            <v>Finance</v>
          </cell>
          <cell r="AA673" t="str">
            <v>[10601]  Commonwealth Edison CompanyEmbeddedFinance</v>
          </cell>
          <cell r="AB673" t="str">
            <v>[10601]  Commonwealth Edison CompanyEmbedded (Finance)Travel, Entertainment &amp; Reimb</v>
          </cell>
          <cell r="AC673" t="str">
            <v>[10601]  Commonwealth Edison CompanyEmbedded (Finance)EDSS Business Ops CED (00197)</v>
          </cell>
          <cell r="AF673" t="str">
            <v>EEDFinanceTravel, Entertainment &amp; Reimb</v>
          </cell>
        </row>
        <row r="674">
          <cell r="E674">
            <v>193117.24433366483</v>
          </cell>
          <cell r="H674">
            <v>25787.529950110795</v>
          </cell>
          <cell r="I674">
            <v>15976.31403825109</v>
          </cell>
          <cell r="J674">
            <v>738132.93644159473</v>
          </cell>
          <cell r="M674">
            <v>133455.89724756347</v>
          </cell>
          <cell r="N674">
            <v>16454.234784785775</v>
          </cell>
          <cell r="O674">
            <v>2402288.0633631777</v>
          </cell>
          <cell r="R674">
            <v>293512.51830678806</v>
          </cell>
          <cell r="S674">
            <v>107774.51003964804</v>
          </cell>
          <cell r="V674" t="str">
            <v>Embedded</v>
          </cell>
          <cell r="W674" t="str">
            <v>Finance</v>
          </cell>
          <cell r="AA674" t="str">
            <v>[10601]  Commonwealth Edison CompanyEmbeddedFinance</v>
          </cell>
          <cell r="AB674" t="str">
            <v>[10601]  Commonwealth Edison CompanyEmbedded (Finance)Salaries and Wages</v>
          </cell>
          <cell r="AC674" t="str">
            <v>[10601]  Commonwealth Edison CompanyEmbedded (Finance)EDSS Business Ops CED (00197)</v>
          </cell>
          <cell r="AF674" t="str">
            <v>EEDFinanceSalaries and Wages</v>
          </cell>
        </row>
        <row r="675">
          <cell r="E675">
            <v>0</v>
          </cell>
          <cell r="H675">
            <v>1008.0441617958895</v>
          </cell>
          <cell r="I675">
            <v>504.02207634546448</v>
          </cell>
          <cell r="J675">
            <v>11.775903193753251</v>
          </cell>
          <cell r="M675">
            <v>4020.4007343548878</v>
          </cell>
          <cell r="N675">
            <v>479.63193002789092</v>
          </cell>
          <cell r="O675">
            <v>3818.9939409948274</v>
          </cell>
          <cell r="R675">
            <v>8277.5359435726677</v>
          </cell>
          <cell r="S675">
            <v>662.43512795992228</v>
          </cell>
          <cell r="V675" t="str">
            <v>Embedded</v>
          </cell>
          <cell r="W675" t="str">
            <v>Finance</v>
          </cell>
          <cell r="AA675" t="str">
            <v>[10601]  Commonwealth Edison CompanyEmbeddedFinance</v>
          </cell>
          <cell r="AB675" t="str">
            <v>[10601]  Commonwealth Edison CompanyEmbedded (Finance)Transportation</v>
          </cell>
          <cell r="AC675" t="str">
            <v>[10601]  Commonwealth Edison CompanyEmbedded (Finance)EDSS Business Ops CED (00197)</v>
          </cell>
          <cell r="AF675" t="str">
            <v>EEDFinanceTransportation</v>
          </cell>
        </row>
        <row r="676">
          <cell r="E676">
            <v>138242.08373982023</v>
          </cell>
          <cell r="H676">
            <v>7859.6200861324905</v>
          </cell>
          <cell r="I676">
            <v>155.85133875563042</v>
          </cell>
          <cell r="J676">
            <v>518312.03376477084</v>
          </cell>
          <cell r="M676">
            <v>63403.482844943646</v>
          </cell>
          <cell r="N676">
            <v>869.13943266659044</v>
          </cell>
          <cell r="O676">
            <v>1621514.2357376181</v>
          </cell>
          <cell r="R676">
            <v>177717.55422727321</v>
          </cell>
          <cell r="S676">
            <v>61772.985324294074</v>
          </cell>
          <cell r="V676" t="str">
            <v>Embedded</v>
          </cell>
          <cell r="W676" t="str">
            <v>Finance</v>
          </cell>
          <cell r="AA676" t="str">
            <v>[10601]  Commonwealth Edison CompanyEmbeddedFinance</v>
          </cell>
          <cell r="AB676" t="str">
            <v>[10601]  Commonwealth Edison CompanyEmbedded (Finance)Pension and Benefits</v>
          </cell>
          <cell r="AC676" t="str">
            <v>[10601]  Commonwealth Edison CompanyEmbedded (Finance)EDSS Business Ops CED (00197)</v>
          </cell>
          <cell r="AF676" t="str">
            <v>EEDFinancePension and Benefits</v>
          </cell>
        </row>
        <row r="677">
          <cell r="E677">
            <v>44878.130241051193</v>
          </cell>
          <cell r="H677">
            <v>-38913.868950425516</v>
          </cell>
          <cell r="I677">
            <v>-41097.964668460212</v>
          </cell>
          <cell r="J677">
            <v>58432.353522090925</v>
          </cell>
          <cell r="M677">
            <v>-34575.308416594795</v>
          </cell>
          <cell r="N677">
            <v>-40813.433050504638</v>
          </cell>
          <cell r="O677">
            <v>87587.345107284462</v>
          </cell>
          <cell r="R677">
            <v>-16016.209956926774</v>
          </cell>
          <cell r="S677">
            <v>-39545.275130489201</v>
          </cell>
          <cell r="V677" t="str">
            <v>Embedded</v>
          </cell>
          <cell r="W677" t="str">
            <v>Finance</v>
          </cell>
          <cell r="AA677" t="str">
            <v>[10601]  Commonwealth Edison CompanyEmbeddedFinance</v>
          </cell>
          <cell r="AB677" t="str">
            <v>[10601]  Commonwealth Edison CompanyEmbedded (Finance)Other Operating Expenses</v>
          </cell>
          <cell r="AC677" t="str">
            <v>[10601]  Commonwealth Edison CompanyEmbedded (Finance)EDSS Business Ops CED (00197)</v>
          </cell>
          <cell r="AF677" t="str">
            <v>EEDFinanceOther Operating Expenses</v>
          </cell>
        </row>
        <row r="678">
          <cell r="E678">
            <v>11889.938025147831</v>
          </cell>
          <cell r="H678">
            <v>2965.627747081995</v>
          </cell>
          <cell r="I678">
            <v>2182.3113026189567</v>
          </cell>
          <cell r="J678">
            <v>44760.256951417439</v>
          </cell>
          <cell r="M678">
            <v>14388.349082394794</v>
          </cell>
          <cell r="N678">
            <v>2398.5567082165289</v>
          </cell>
          <cell r="O678">
            <v>138598.93443594303</v>
          </cell>
          <cell r="R678">
            <v>44346.261458554713</v>
          </cell>
          <cell r="S678">
            <v>27129.269347691181</v>
          </cell>
          <cell r="V678" t="str">
            <v>Embedded</v>
          </cell>
          <cell r="W678" t="str">
            <v>Finance</v>
          </cell>
          <cell r="AA678" t="str">
            <v>[10200]  PECO Energy CompanyEmbeddedFinance</v>
          </cell>
          <cell r="AB678" t="str">
            <v>[10200]  PECO Energy CompanyEmbedded (Finance)Salaries and Wages</v>
          </cell>
          <cell r="AC678" t="str">
            <v>[10200]  PECO Energy CompanyEmbedded (Finance)EDSS Business Ops PED (00198)</v>
          </cell>
          <cell r="AF678" t="str">
            <v>EEDFinanceSalaries and Wages</v>
          </cell>
        </row>
        <row r="679">
          <cell r="E679">
            <v>129.65292088269467</v>
          </cell>
          <cell r="H679">
            <v>-129.65292088269467</v>
          </cell>
          <cell r="I679">
            <v>-129.65292088269467</v>
          </cell>
          <cell r="J679">
            <v>335.07367742745618</v>
          </cell>
          <cell r="M679">
            <v>-335.07367742745618</v>
          </cell>
          <cell r="N679">
            <v>-116.15439215355704</v>
          </cell>
          <cell r="O679">
            <v>332.52412321107846</v>
          </cell>
          <cell r="R679">
            <v>-332.52412321107846</v>
          </cell>
          <cell r="S679">
            <v>-88.43087886281279</v>
          </cell>
          <cell r="V679" t="str">
            <v>Embedded</v>
          </cell>
          <cell r="W679" t="str">
            <v>Finance</v>
          </cell>
          <cell r="AA679" t="str">
            <v>[10200]  PECO Energy CompanyEmbeddedFinance</v>
          </cell>
          <cell r="AB679" t="str">
            <v>[10200]  PECO Energy CompanyEmbedded (Finance)Travel, Entertainment &amp; Reimb</v>
          </cell>
          <cell r="AC679" t="str">
            <v>[10200]  PECO Energy CompanyEmbedded (Finance)EDSS Business Ops PED (00198)</v>
          </cell>
          <cell r="AF679" t="str">
            <v>EEDFinanceTravel, Entertainment &amp; Reimb</v>
          </cell>
        </row>
        <row r="680">
          <cell r="E680">
            <v>338.63608126896145</v>
          </cell>
          <cell r="H680">
            <v>-338.63608126896145</v>
          </cell>
          <cell r="I680">
            <v>-338.63608126896145</v>
          </cell>
          <cell r="J680">
            <v>1364.0771279968274</v>
          </cell>
          <cell r="M680">
            <v>-1364.0771279968274</v>
          </cell>
          <cell r="N680">
            <v>-269.50139169293698</v>
          </cell>
          <cell r="O680">
            <v>1353.697952229129</v>
          </cell>
          <cell r="R680">
            <v>-1353.697952229129</v>
          </cell>
          <cell r="S680">
            <v>-133.25479974473251</v>
          </cell>
          <cell r="V680" t="str">
            <v>Embedded</v>
          </cell>
          <cell r="W680" t="str">
            <v>Finance</v>
          </cell>
          <cell r="AA680" t="str">
            <v>[10200]  PECO Energy CompanyEmbeddedFinance</v>
          </cell>
          <cell r="AB680" t="str">
            <v>[10200]  PECO Energy CompanyEmbedded (Finance)Overtime</v>
          </cell>
          <cell r="AC680" t="str">
            <v>[10200]  PECO Energy CompanyEmbedded (Finance)EDSS Business Ops PED (00198)</v>
          </cell>
          <cell r="AF680" t="str">
            <v>EEDFinanceOvertime</v>
          </cell>
        </row>
        <row r="681">
          <cell r="E681">
            <v>106.92848025821817</v>
          </cell>
          <cell r="H681">
            <v>-106.92848025821817</v>
          </cell>
          <cell r="I681">
            <v>-106.92848025821817</v>
          </cell>
          <cell r="J681">
            <v>3935.2141052729849</v>
          </cell>
          <cell r="M681">
            <v>-3935.2141052729849</v>
          </cell>
          <cell r="N681">
            <v>157.74065069847302</v>
          </cell>
          <cell r="O681">
            <v>3905.2713124177635</v>
          </cell>
          <cell r="R681">
            <v>-3905.2713124177635</v>
          </cell>
          <cell r="S681">
            <v>658.3403589147465</v>
          </cell>
          <cell r="V681" t="str">
            <v>Embedded</v>
          </cell>
          <cell r="W681" t="str">
            <v>Finance</v>
          </cell>
          <cell r="AA681" t="str">
            <v>[10200]  PECO Energy CompanyEmbeddedFinance</v>
          </cell>
          <cell r="AB681" t="str">
            <v>[10200]  PECO Energy CompanyEmbedded (Finance)Salaries and Wages</v>
          </cell>
          <cell r="AC681" t="str">
            <v>[10200]  PECO Energy CompanyEmbedded (Finance)EDSS Business Ops PED (00198)</v>
          </cell>
          <cell r="AF681" t="str">
            <v>EEDFinanceSalaries and Wages</v>
          </cell>
        </row>
        <row r="682">
          <cell r="E682">
            <v>1751.0158827468722</v>
          </cell>
          <cell r="H682">
            <v>-495.90975425286661</v>
          </cell>
          <cell r="I682">
            <v>-495.90975864321967</v>
          </cell>
          <cell r="J682">
            <v>5081.7042501227606</v>
          </cell>
          <cell r="M682">
            <v>-61.279781025438751</v>
          </cell>
          <cell r="N682">
            <v>-452.89518614248391</v>
          </cell>
          <cell r="O682">
            <v>13041.333940278366</v>
          </cell>
          <cell r="R682">
            <v>2019.9393706879237</v>
          </cell>
          <cell r="S682">
            <v>1728.8654670604046</v>
          </cell>
          <cell r="V682" t="str">
            <v>Embedded</v>
          </cell>
          <cell r="W682" t="str">
            <v>Finance</v>
          </cell>
          <cell r="AA682" t="str">
            <v>[10200]  PECO Energy CompanyEmbeddedFinance</v>
          </cell>
          <cell r="AB682" t="str">
            <v>[10200]  PECO Energy CompanyEmbedded (Finance)Other Operating Expenses</v>
          </cell>
          <cell r="AC682" t="str">
            <v>[10200]  PECO Energy CompanyEmbedded (Finance)EDSS Business Ops PED (00198)</v>
          </cell>
          <cell r="AF682" t="str">
            <v>EEDFinanceOther Operating Expenses</v>
          </cell>
        </row>
        <row r="683">
          <cell r="E683">
            <v>1312.1386283750417</v>
          </cell>
          <cell r="H683">
            <v>-101.40583157279912</v>
          </cell>
          <cell r="I683">
            <v>-101.40583580793464</v>
          </cell>
          <cell r="J683">
            <v>2530.4647851632017</v>
          </cell>
          <cell r="M683">
            <v>2312.4663587537207</v>
          </cell>
          <cell r="N683">
            <v>-195.98629174352936</v>
          </cell>
          <cell r="O683">
            <v>10226.741495965538</v>
          </cell>
          <cell r="R683">
            <v>4302.0625565322462</v>
          </cell>
          <cell r="S683">
            <v>1645.5850060832527</v>
          </cell>
          <cell r="V683" t="str">
            <v>Embedded</v>
          </cell>
          <cell r="W683" t="str">
            <v>Finance</v>
          </cell>
          <cell r="AA683" t="str">
            <v>[10200]  PECO Energy CompanyEmbeddedFinance</v>
          </cell>
          <cell r="AB683" t="str">
            <v>[10200]  PECO Energy CompanyEmbedded (Finance)Other Operating Expenses</v>
          </cell>
          <cell r="AC683" t="str">
            <v>[10200]  PECO Energy CompanyEmbedded (Finance)EDSS Business Ops PED (00198)</v>
          </cell>
          <cell r="AF683" t="str">
            <v>EEDFinanceOther Operating Expenses</v>
          </cell>
        </row>
        <row r="684">
          <cell r="E684">
            <v>374.71588907768944</v>
          </cell>
          <cell r="H684">
            <v>-374.71588907768944</v>
          </cell>
          <cell r="I684">
            <v>-374.71588907768944</v>
          </cell>
          <cell r="J684">
            <v>1134.5258384162946</v>
          </cell>
          <cell r="M684">
            <v>-1134.5258384162946</v>
          </cell>
          <cell r="N684">
            <v>-324.19252229471113</v>
          </cell>
          <cell r="O684">
            <v>1125.893303753676</v>
          </cell>
          <cell r="R684">
            <v>-1125.893303753676</v>
          </cell>
          <cell r="S684">
            <v>-222.37816625387052</v>
          </cell>
          <cell r="V684" t="str">
            <v>Embedded</v>
          </cell>
          <cell r="W684" t="str">
            <v>Finance</v>
          </cell>
          <cell r="AA684" t="str">
            <v>[10200]  PECO Energy CompanyEmbeddedFinance</v>
          </cell>
          <cell r="AB684" t="str">
            <v>[10200]  PECO Energy CompanyEmbedded (Finance)Travel, Entertainment &amp; Reimb</v>
          </cell>
          <cell r="AC684" t="str">
            <v>[10200]  PECO Energy CompanyEmbedded (Finance)EDSS Business Ops PED (00198)</v>
          </cell>
          <cell r="AF684" t="str">
            <v>EEDFinanceTravel, Entertainment &amp; Reimb</v>
          </cell>
        </row>
        <row r="685">
          <cell r="E685">
            <v>3667.3367802641342</v>
          </cell>
          <cell r="H685">
            <v>1429.154771802434</v>
          </cell>
          <cell r="I685">
            <v>1429.1547539749399</v>
          </cell>
          <cell r="J685">
            <v>13748.351141536104</v>
          </cell>
          <cell r="M685">
            <v>6637.6148844954459</v>
          </cell>
          <cell r="N685">
            <v>1384.739861181095</v>
          </cell>
          <cell r="O685">
            <v>46121.670244182809</v>
          </cell>
          <cell r="R685">
            <v>15036.227442771218</v>
          </cell>
          <cell r="S685">
            <v>9770.4331739925838</v>
          </cell>
          <cell r="V685" t="str">
            <v>Embedded</v>
          </cell>
          <cell r="W685" t="str">
            <v>Finance</v>
          </cell>
          <cell r="AA685" t="str">
            <v>[10200]  PECO Energy CompanyEmbeddedFinance</v>
          </cell>
          <cell r="AB685" t="str">
            <v>[10200]  PECO Energy CompanyEmbedded (Finance)Business Services</v>
          </cell>
          <cell r="AC685" t="str">
            <v>[10200]  PECO Energy CompanyEmbedded (Finance)EDSS Business Ops PED (00198)</v>
          </cell>
          <cell r="AF685" t="str">
            <v>EEDFinanceBusiness Services</v>
          </cell>
        </row>
        <row r="686">
          <cell r="E686">
            <v>16570.233961733331</v>
          </cell>
          <cell r="H686">
            <v>10213.934380008148</v>
          </cell>
          <cell r="I686">
            <v>14677.96322046468</v>
          </cell>
          <cell r="J686">
            <v>36699.60379330015</v>
          </cell>
          <cell r="M686">
            <v>70437.068615947021</v>
          </cell>
          <cell r="N686">
            <v>11551.017731638953</v>
          </cell>
          <cell r="O686">
            <v>235552.7822873737</v>
          </cell>
          <cell r="R686">
            <v>85857.232884762256</v>
          </cell>
          <cell r="S686">
            <v>57483.010783026199</v>
          </cell>
          <cell r="V686" t="str">
            <v>Embedded</v>
          </cell>
          <cell r="W686" t="str">
            <v>Finance</v>
          </cell>
          <cell r="AA686" t="str">
            <v>[10200]  PECO Energy CompanyEmbeddedFinance</v>
          </cell>
          <cell r="AB686" t="str">
            <v>[10200]  PECO Energy CompanyEmbedded (Finance)Contracting</v>
          </cell>
          <cell r="AC686" t="str">
            <v>[10200]  PECO Energy CompanyEmbedded (Finance)EDSS Business Ops PED (00198)</v>
          </cell>
          <cell r="AF686" t="str">
            <v>EEDFinanceContracting</v>
          </cell>
        </row>
        <row r="687">
          <cell r="E687">
            <v>1970.5464684258095</v>
          </cell>
          <cell r="H687">
            <v>1808.946098942657</v>
          </cell>
          <cell r="I687">
            <v>1808.9460857220165</v>
          </cell>
          <cell r="J687">
            <v>6708.5575359162958</v>
          </cell>
          <cell r="M687">
            <v>8409.4125984146467</v>
          </cell>
          <cell r="N687">
            <v>1590.5381293687096</v>
          </cell>
          <cell r="O687">
            <v>30742.718643279055</v>
          </cell>
          <cell r="R687">
            <v>14611.180755981739</v>
          </cell>
          <cell r="S687">
            <v>7446.5573450739248</v>
          </cell>
          <cell r="V687" t="str">
            <v>Embedded</v>
          </cell>
          <cell r="W687" t="str">
            <v>Finance</v>
          </cell>
          <cell r="AA687" t="str">
            <v>[10200]  PECO Energy CompanyEmbeddedFinance</v>
          </cell>
          <cell r="AB687" t="str">
            <v>[10200]  PECO Energy CompanyEmbedded (Finance)Travel, Entertainment &amp; Reimb</v>
          </cell>
          <cell r="AC687" t="str">
            <v>[10200]  PECO Energy CompanyEmbedded (Finance)EDSS Business Ops PED (00198)</v>
          </cell>
          <cell r="AF687" t="str">
            <v>EEDFinanceTravel, Entertainment &amp; Reimb</v>
          </cell>
        </row>
        <row r="688">
          <cell r="E688">
            <v>104688.97658339886</v>
          </cell>
          <cell r="H688">
            <v>34904.486816822799</v>
          </cell>
          <cell r="I688">
            <v>28647.96978904678</v>
          </cell>
          <cell r="J688">
            <v>404281.59605254169</v>
          </cell>
          <cell r="M688">
            <v>151522.1937771595</v>
          </cell>
          <cell r="N688">
            <v>29920.396608615236</v>
          </cell>
          <cell r="O688">
            <v>1292431.7106696384</v>
          </cell>
          <cell r="R688">
            <v>426654.30316843954</v>
          </cell>
          <cell r="S688">
            <v>262414.98284061882</v>
          </cell>
          <cell r="V688" t="str">
            <v>Embedded</v>
          </cell>
          <cell r="W688" t="str">
            <v>Finance</v>
          </cell>
          <cell r="AA688" t="str">
            <v>[10200]  PECO Energy CompanyEmbeddedFinance</v>
          </cell>
          <cell r="AB688" t="str">
            <v>[10200]  PECO Energy CompanyEmbedded (Finance)Salaries and Wages</v>
          </cell>
          <cell r="AC688" t="str">
            <v>[10200]  PECO Energy CompanyEmbedded (Finance)EDSS Business Ops PED (00198)</v>
          </cell>
          <cell r="AF688" t="str">
            <v>EEDFinanceSalaries and Wages</v>
          </cell>
        </row>
        <row r="689">
          <cell r="E689">
            <v>0</v>
          </cell>
          <cell r="H689">
            <v>642.82004020179545</v>
          </cell>
          <cell r="I689">
            <v>321.4100189766076</v>
          </cell>
          <cell r="J689">
            <v>6.4497608805829083</v>
          </cell>
          <cell r="M689">
            <v>2564.8303769413492</v>
          </cell>
          <cell r="N689">
            <v>276.31446905903141</v>
          </cell>
          <cell r="O689">
            <v>2054.6199048613998</v>
          </cell>
          <cell r="R689">
            <v>5659.2204592698627</v>
          </cell>
          <cell r="S689">
            <v>721.38067930682519</v>
          </cell>
          <cell r="V689" t="str">
            <v>Embedded</v>
          </cell>
          <cell r="W689" t="str">
            <v>Finance</v>
          </cell>
          <cell r="AA689" t="str">
            <v>[10200]  PECO Energy CompanyEmbeddedFinance</v>
          </cell>
          <cell r="AB689" t="str">
            <v>[10200]  PECO Energy CompanyEmbedded (Finance)Transportation</v>
          </cell>
          <cell r="AC689" t="str">
            <v>[10200]  PECO Energy CompanyEmbedded (Finance)EDSS Business Ops PED (00198)</v>
          </cell>
          <cell r="AF689" t="str">
            <v>EEDFinanceTransportation</v>
          </cell>
        </row>
        <row r="690">
          <cell r="E690">
            <v>74941.11837300811</v>
          </cell>
          <cell r="H690">
            <v>18226.529123338623</v>
          </cell>
          <cell r="I690">
            <v>13313.910578222582</v>
          </cell>
          <cell r="J690">
            <v>283883.84519709175</v>
          </cell>
          <cell r="M690">
            <v>87070.52713683591</v>
          </cell>
          <cell r="N690">
            <v>14861.625903495529</v>
          </cell>
          <cell r="O690">
            <v>872375.1533092946</v>
          </cell>
          <cell r="R690">
            <v>274977.59481774049</v>
          </cell>
          <cell r="S690">
            <v>170329.35837466759</v>
          </cell>
          <cell r="V690" t="str">
            <v>Embedded</v>
          </cell>
          <cell r="W690" t="str">
            <v>Finance</v>
          </cell>
          <cell r="AA690" t="str">
            <v>[10200]  PECO Energy CompanyEmbeddedFinance</v>
          </cell>
          <cell r="AB690" t="str">
            <v>[10200]  PECO Energy CompanyEmbedded (Finance)Pension and Benefits</v>
          </cell>
          <cell r="AC690" t="str">
            <v>[10200]  PECO Energy CompanyEmbedded (Finance)EDSS Business Ops PED (00198)</v>
          </cell>
          <cell r="AF690" t="str">
            <v>EEDFinancePension and Benefits</v>
          </cell>
        </row>
        <row r="691">
          <cell r="E691">
            <v>24328.461925412426</v>
          </cell>
          <cell r="H691">
            <v>-20525.110020885135</v>
          </cell>
          <cell r="I691">
            <v>-21917.88678308787</v>
          </cell>
          <cell r="J691">
            <v>32003.889782916456</v>
          </cell>
          <cell r="M691">
            <v>-16790.482300803356</v>
          </cell>
          <cell r="N691">
            <v>-21865.670278246238</v>
          </cell>
          <cell r="O691">
            <v>47122.018377571214</v>
          </cell>
          <cell r="R691">
            <v>-1481.7962231279089</v>
          </cell>
          <cell r="S691">
            <v>-17362.579531573712</v>
          </cell>
          <cell r="V691" t="str">
            <v>Embedded</v>
          </cell>
          <cell r="W691" t="str">
            <v>Finance</v>
          </cell>
          <cell r="AA691" t="str">
            <v>[10200]  PECO Energy CompanyEmbeddedFinance</v>
          </cell>
          <cell r="AB691" t="str">
            <v>[10200]  PECO Energy CompanyEmbedded (Finance)Other Operating Expenses</v>
          </cell>
          <cell r="AC691" t="str">
            <v>[10200]  PECO Energy CompanyEmbedded (Finance)EDSS Business Ops PED (00198)</v>
          </cell>
          <cell r="AF691" t="str">
            <v>EEDFinanceOther Operating Expenses</v>
          </cell>
        </row>
        <row r="692">
          <cell r="E692">
            <v>0</v>
          </cell>
          <cell r="H692">
            <v>147.31291704207817</v>
          </cell>
          <cell r="I692">
            <v>147.31290204518575</v>
          </cell>
          <cell r="J692">
            <v>1013.2883298003229</v>
          </cell>
          <cell r="M692">
            <v>-424.03665277590949</v>
          </cell>
          <cell r="N692">
            <v>85.920105263005894</v>
          </cell>
          <cell r="O692">
            <v>2549.4709746969934</v>
          </cell>
          <cell r="R692">
            <v>-781.71585088465827</v>
          </cell>
          <cell r="S692">
            <v>-315.2801970108012</v>
          </cell>
          <cell r="V692" t="str">
            <v>Embedded</v>
          </cell>
          <cell r="W692" t="str">
            <v>Finance</v>
          </cell>
          <cell r="AA692" t="str">
            <v>[10200]  PECO Energy CompanyEmbeddedFinance</v>
          </cell>
          <cell r="AB692" t="str">
            <v>[10200]  PECO Energy CompanyEmbedded (Finance)Other Operating Expenses</v>
          </cell>
          <cell r="AC692" t="str">
            <v>[10200]  PECO Energy CompanyEmbedded (Finance)Controller EED PECO (00825)</v>
          </cell>
          <cell r="AF692" t="str">
            <v>EEDControllerOther Operating Expenses</v>
          </cell>
        </row>
        <row r="693">
          <cell r="E693">
            <v>24384.873973963568</v>
          </cell>
          <cell r="H693">
            <v>-6683.8315362709836</v>
          </cell>
          <cell r="I693">
            <v>-6683.8333382896708</v>
          </cell>
          <cell r="J693">
            <v>88704.081175705811</v>
          </cell>
          <cell r="M693">
            <v>-18264.338417280276</v>
          </cell>
          <cell r="N693">
            <v>-7117.9719432322017</v>
          </cell>
          <cell r="O693">
            <v>280391.01269553526</v>
          </cell>
          <cell r="R693">
            <v>-20137.858077169309</v>
          </cell>
          <cell r="S693">
            <v>-51393.345683118911</v>
          </cell>
          <cell r="V693" t="str">
            <v>Embedded</v>
          </cell>
          <cell r="W693" t="str">
            <v>Finance</v>
          </cell>
          <cell r="AA693" t="str">
            <v>[10200]  PECO Energy CompanyEmbeddedFinance</v>
          </cell>
          <cell r="AB693" t="str">
            <v>[10200]  PECO Energy CompanyEmbedded (Finance)Salaries and Wages</v>
          </cell>
          <cell r="AC693" t="str">
            <v>[10200]  PECO Energy CompanyEmbedded (Finance)Controller EED PECO (00825)</v>
          </cell>
          <cell r="AF693" t="str">
            <v>EEDControllerSalaries and Wages</v>
          </cell>
        </row>
        <row r="694">
          <cell r="E694">
            <v>19276.963890023406</v>
          </cell>
          <cell r="H694">
            <v>-6490.0152016038755</v>
          </cell>
          <cell r="I694">
            <v>-6490.0165033532248</v>
          </cell>
          <cell r="J694">
            <v>65789.993293543012</v>
          </cell>
          <cell r="M694">
            <v>-14905.451314688165</v>
          </cell>
          <cell r="N694">
            <v>-6664.8126484479944</v>
          </cell>
          <cell r="O694">
            <v>186355.30819946944</v>
          </cell>
          <cell r="R694">
            <v>-9594.5860361051746</v>
          </cell>
          <cell r="S694">
            <v>-35385.25692472895</v>
          </cell>
          <cell r="V694" t="str">
            <v>Embedded</v>
          </cell>
          <cell r="W694" t="str">
            <v>Finance</v>
          </cell>
          <cell r="AA694" t="str">
            <v>[10200]  PECO Energy CompanyEmbeddedFinance</v>
          </cell>
          <cell r="AB694" t="str">
            <v>[10200]  PECO Energy CompanyEmbedded (Finance)Pension and Benefits</v>
          </cell>
          <cell r="AC694" t="str">
            <v>[10200]  PECO Energy CompanyEmbedded (Finance)Controller EED PECO (00825)</v>
          </cell>
          <cell r="AF694" t="str">
            <v>EEDControllerPension and Benefits</v>
          </cell>
        </row>
        <row r="695">
          <cell r="E695">
            <v>2998.8595116558831</v>
          </cell>
          <cell r="H695">
            <v>-959.98177937668379</v>
          </cell>
          <cell r="I695">
            <v>-959.98198694049188</v>
          </cell>
          <cell r="J695">
            <v>10354.665390243568</v>
          </cell>
          <cell r="M695">
            <v>-2241.1331637088733</v>
          </cell>
          <cell r="N695">
            <v>-989.17707474346571</v>
          </cell>
          <cell r="O695">
            <v>29576.683112543044</v>
          </cell>
          <cell r="R695">
            <v>-1392.211454355649</v>
          </cell>
          <cell r="S695">
            <v>-5560.6216753588269</v>
          </cell>
          <cell r="V695" t="str">
            <v>Embedded</v>
          </cell>
          <cell r="W695" t="str">
            <v>Finance</v>
          </cell>
          <cell r="AA695" t="str">
            <v>[10200]  PECO Energy CompanyEmbeddedFinance</v>
          </cell>
          <cell r="AB695" t="str">
            <v>[10200]  PECO Energy CompanyEmbedded (Finance)Salaries and Wages</v>
          </cell>
          <cell r="AC695" t="str">
            <v>[10200]  PECO Energy CompanyEmbedded (Finance)Controller EED PECO (00825)</v>
          </cell>
          <cell r="AF695" t="str">
            <v>EEDControllerSalaries and Wages</v>
          </cell>
        </row>
        <row r="696">
          <cell r="E696">
            <v>63.922915679978892</v>
          </cell>
          <cell r="H696">
            <v>632.46541942802696</v>
          </cell>
          <cell r="I696">
            <v>632.46534853362641</v>
          </cell>
          <cell r="J696">
            <v>779.93289702987215</v>
          </cell>
          <cell r="M696">
            <v>2005.6204852673554</v>
          </cell>
          <cell r="N696">
            <v>691.33688791346879</v>
          </cell>
          <cell r="O696">
            <v>7979.7574141201512</v>
          </cell>
          <cell r="R696">
            <v>376.90317117452287</v>
          </cell>
          <cell r="S696">
            <v>-787.19452421256665</v>
          </cell>
          <cell r="V696" t="str">
            <v>Embedded</v>
          </cell>
          <cell r="W696" t="str">
            <v>Finance</v>
          </cell>
          <cell r="AA696" t="str">
            <v>[10200]  PECO Energy CompanyEmbeddedFinance</v>
          </cell>
          <cell r="AB696" t="str">
            <v>[10200]  PECO Energy CompanyEmbedded (Finance)Other Operating Expenses</v>
          </cell>
          <cell r="AC696" t="str">
            <v>[10200]  PECO Energy CompanyEmbedded (Finance)Controller EED PECO (00825)</v>
          </cell>
          <cell r="AF696" t="str">
            <v>EEDControllerOther Operating Expenses</v>
          </cell>
        </row>
        <row r="697">
          <cell r="E697">
            <v>1013.7372902066104</v>
          </cell>
          <cell r="H697">
            <v>-678.93520602006902</v>
          </cell>
          <cell r="I697">
            <v>-678.93524010391548</v>
          </cell>
          <cell r="J697">
            <v>3628.8769012965181</v>
          </cell>
          <cell r="M697">
            <v>-2289.668544422851</v>
          </cell>
          <cell r="N697">
            <v>-757.54268095222142</v>
          </cell>
          <cell r="O697">
            <v>7140.7441643247448</v>
          </cell>
          <cell r="R697">
            <v>-3123.1188829330745</v>
          </cell>
          <cell r="S697">
            <v>-1725.5574401499916</v>
          </cell>
          <cell r="V697" t="str">
            <v>Embedded</v>
          </cell>
          <cell r="W697" t="str">
            <v>Finance</v>
          </cell>
          <cell r="AA697" t="str">
            <v>[10200]  PECO Energy CompanyEmbeddedFinance</v>
          </cell>
          <cell r="AB697" t="str">
            <v>[10200]  PECO Energy CompanyEmbedded (Finance)Travel, Entertainment &amp; Reimb</v>
          </cell>
          <cell r="AC697" t="str">
            <v>[10200]  PECO Energy CompanyEmbedded (Finance)Controller EED PECO (00825)</v>
          </cell>
          <cell r="AF697" t="str">
            <v>EEDControllerTravel, Entertainment &amp; Reimb</v>
          </cell>
        </row>
        <row r="698">
          <cell r="E698">
            <v>390.00528071839057</v>
          </cell>
          <cell r="H698">
            <v>92.109720510228897</v>
          </cell>
          <cell r="I698">
            <v>92.109671429490049</v>
          </cell>
          <cell r="J698">
            <v>1144.9269963886147</v>
          </cell>
          <cell r="M698">
            <v>783.53303750946543</v>
          </cell>
          <cell r="N698">
            <v>140.76392420826323</v>
          </cell>
          <cell r="O698">
            <v>6138.7938122780452</v>
          </cell>
          <cell r="R698">
            <v>-353.41340707403924</v>
          </cell>
          <cell r="S698">
            <v>-917.73089342965523</v>
          </cell>
          <cell r="V698" t="str">
            <v>Embedded</v>
          </cell>
          <cell r="W698" t="str">
            <v>Finance</v>
          </cell>
          <cell r="AA698" t="str">
            <v>[10200]  PECO Energy CompanyEmbeddedFinance</v>
          </cell>
          <cell r="AB698" t="str">
            <v>[10200]  PECO Energy CompanyEmbedded (Finance)Travel, Entertainment &amp; Reimb</v>
          </cell>
          <cell r="AC698" t="str">
            <v>[10200]  PECO Energy CompanyEmbedded (Finance)Controller EED PECO (00825)</v>
          </cell>
          <cell r="AF698" t="str">
            <v>EEDControllerTravel, Entertainment &amp; Reimb</v>
          </cell>
        </row>
        <row r="699">
          <cell r="E699">
            <v>512.08569251381653</v>
          </cell>
          <cell r="H699">
            <v>184.30264259418936</v>
          </cell>
          <cell r="I699">
            <v>184.30257169978881</v>
          </cell>
          <cell r="J699">
            <v>2043.4313363561987</v>
          </cell>
          <cell r="M699">
            <v>742.12204594102877</v>
          </cell>
          <cell r="N699">
            <v>212.98555024087545</v>
          </cell>
          <cell r="O699">
            <v>9262.8313720786537</v>
          </cell>
          <cell r="R699">
            <v>-906.17078678397957</v>
          </cell>
          <cell r="S699">
            <v>-1360.1420599050762</v>
          </cell>
          <cell r="V699" t="str">
            <v>Embedded</v>
          </cell>
          <cell r="W699" t="str">
            <v>Finance</v>
          </cell>
          <cell r="AA699" t="str">
            <v>[10200]  PECO Energy CompanyEmbeddedFinance</v>
          </cell>
          <cell r="AB699" t="str">
            <v>[10200]  PECO Energy CompanyEmbedded (Finance)Business Services</v>
          </cell>
          <cell r="AC699" t="str">
            <v>[10200]  PECO Energy CompanyEmbedded (Finance)Controller EED PECO (00825)</v>
          </cell>
          <cell r="AF699" t="str">
            <v>EEDControllerBusiness Services</v>
          </cell>
        </row>
        <row r="700">
          <cell r="E700">
            <v>0</v>
          </cell>
          <cell r="H700">
            <v>1776.6848456943617</v>
          </cell>
          <cell r="I700">
            <v>2580.2095850690357</v>
          </cell>
          <cell r="J700">
            <v>5921.9636707581367</v>
          </cell>
          <cell r="M700">
            <v>1184.7758188293592</v>
          </cell>
          <cell r="N700">
            <v>2502.253613505648</v>
          </cell>
          <cell r="O700">
            <v>38174.237226698919</v>
          </cell>
          <cell r="R700">
            <v>-16854.039066780453</v>
          </cell>
          <cell r="S700">
            <v>-8835.9702027798157</v>
          </cell>
          <cell r="V700" t="str">
            <v>Embedded</v>
          </cell>
          <cell r="W700" t="str">
            <v>Finance</v>
          </cell>
          <cell r="AA700" t="str">
            <v>[10200]  PECO Energy CompanyEmbeddedFinance</v>
          </cell>
          <cell r="AB700" t="str">
            <v>[10200]  PECO Energy CompanyEmbedded (Finance)Contracting</v>
          </cell>
          <cell r="AC700" t="str">
            <v>[10200]  PECO Energy CompanyEmbedded (Finance)Controller EED PECO (00825)</v>
          </cell>
          <cell r="AF700" t="str">
            <v>EEDControllerContracting</v>
          </cell>
        </row>
        <row r="701">
          <cell r="E701">
            <v>1320.0594778319914</v>
          </cell>
          <cell r="H701">
            <v>1023.5551114737978</v>
          </cell>
          <cell r="I701">
            <v>1023.5548728868725</v>
          </cell>
          <cell r="J701">
            <v>6061.9531099606265</v>
          </cell>
          <cell r="M701">
            <v>3312.5053881550411</v>
          </cell>
          <cell r="N701">
            <v>1120.0904037022965</v>
          </cell>
          <cell r="O701">
            <v>30345.384360058397</v>
          </cell>
          <cell r="R701">
            <v>-2222.0073903167031</v>
          </cell>
          <cell r="S701">
            <v>-4122.1277598800843</v>
          </cell>
          <cell r="V701" t="str">
            <v>Embedded</v>
          </cell>
          <cell r="W701" t="str">
            <v>Finance</v>
          </cell>
          <cell r="AA701" t="str">
            <v>[10200]  PECO Energy CompanyEmbeddedFinance</v>
          </cell>
          <cell r="AB701" t="str">
            <v>[10200]  PECO Energy CompanyEmbedded (Finance)Travel, Entertainment &amp; Reimb</v>
          </cell>
          <cell r="AC701" t="str">
            <v>[10200]  PECO Energy CompanyEmbedded (Finance)Controller EED PECO (00825)</v>
          </cell>
          <cell r="AF701" t="str">
            <v>EEDControllerTravel, Entertainment &amp; Reimb</v>
          </cell>
        </row>
        <row r="702">
          <cell r="E702">
            <v>106.12127972396287</v>
          </cell>
          <cell r="H702">
            <v>362.60163813719493</v>
          </cell>
          <cell r="I702">
            <v>362.60159041980995</v>
          </cell>
          <cell r="J702">
            <v>483.02107464434704</v>
          </cell>
          <cell r="M702">
            <v>1391.8706249787867</v>
          </cell>
          <cell r="N702">
            <v>416.51512148910336</v>
          </cell>
          <cell r="O702">
            <v>5328.4071230020281</v>
          </cell>
          <cell r="R702">
            <v>296.26827094631062</v>
          </cell>
          <cell r="S702">
            <v>-569.33022783682463</v>
          </cell>
          <cell r="V702" t="str">
            <v>Embedded</v>
          </cell>
          <cell r="W702" t="str">
            <v>Finance</v>
          </cell>
          <cell r="AA702" t="str">
            <v>[10200]  PECO Energy CompanyEmbeddedFinance</v>
          </cell>
          <cell r="AB702" t="str">
            <v>[10200]  PECO Energy CompanyEmbedded (Finance)Other Operating Expenses</v>
          </cell>
          <cell r="AC702" t="str">
            <v>[10200]  PECO Energy CompanyEmbedded (Finance)Controller EED PECO (00825)</v>
          </cell>
          <cell r="AF702" t="str">
            <v>EEDControllerOther Operating Expenses</v>
          </cell>
        </row>
        <row r="703">
          <cell r="E703">
            <v>0</v>
          </cell>
          <cell r="H703">
            <v>133.92083367461652</v>
          </cell>
          <cell r="I703">
            <v>133.92082004107792</v>
          </cell>
          <cell r="J703">
            <v>0</v>
          </cell>
          <cell r="M703">
            <v>535.68334274946676</v>
          </cell>
          <cell r="N703">
            <v>155.79675639415606</v>
          </cell>
          <cell r="O703">
            <v>1382.2578715301481</v>
          </cell>
          <cell r="R703">
            <v>224.79224102652006</v>
          </cell>
          <cell r="S703">
            <v>-114.06425931123658</v>
          </cell>
          <cell r="V703" t="str">
            <v>Embedded</v>
          </cell>
          <cell r="W703" t="str">
            <v>Finance</v>
          </cell>
          <cell r="AA703" t="str">
            <v>[10200]  PECO Energy CompanyEmbeddedFinance</v>
          </cell>
          <cell r="AB703" t="str">
            <v>[10200]  PECO Energy CompanyEmbedded (Finance)Contracting</v>
          </cell>
          <cell r="AC703" t="str">
            <v>[10200]  PECO Energy CompanyEmbedded (Finance)Tax-PECO (00817)</v>
          </cell>
          <cell r="AF703" t="str">
            <v>EEDTaxContracting</v>
          </cell>
        </row>
        <row r="704">
          <cell r="E704">
            <v>175.53918486512097</v>
          </cell>
          <cell r="H704">
            <v>-121.97085139527437</v>
          </cell>
          <cell r="I704">
            <v>-121.97085684868981</v>
          </cell>
          <cell r="J704">
            <v>517.2714928847347</v>
          </cell>
          <cell r="M704">
            <v>-302.99815578494798</v>
          </cell>
          <cell r="N704">
            <v>-126.93206754456031</v>
          </cell>
          <cell r="O704">
            <v>1078.1887849509462</v>
          </cell>
          <cell r="R704">
            <v>-435.36873992827896</v>
          </cell>
          <cell r="S704">
            <v>-274.23294462891647</v>
          </cell>
          <cell r="V704" t="str">
            <v>Embedded</v>
          </cell>
          <cell r="W704" t="str">
            <v>Finance</v>
          </cell>
          <cell r="AA704" t="str">
            <v>[10200]  PECO Energy CompanyEmbeddedFinance</v>
          </cell>
          <cell r="AB704" t="str">
            <v>[10200]  PECO Energy CompanyEmbedded (Finance)Business Services</v>
          </cell>
          <cell r="AC704" t="str">
            <v>[10200]  PECO Energy CompanyEmbedded (Finance)Tax-PECO (00817)</v>
          </cell>
          <cell r="AF704" t="str">
            <v>EEDTaxBusiness Services</v>
          </cell>
        </row>
        <row r="705">
          <cell r="E705">
            <v>0</v>
          </cell>
          <cell r="H705">
            <v>26.784166734923303</v>
          </cell>
          <cell r="I705">
            <v>26.784164008215583</v>
          </cell>
          <cell r="J705">
            <v>0</v>
          </cell>
          <cell r="M705">
            <v>107.13666854989336</v>
          </cell>
          <cell r="N705">
            <v>31.159351278831213</v>
          </cell>
          <cell r="O705">
            <v>276.45157430602967</v>
          </cell>
          <cell r="R705">
            <v>44.958448205303966</v>
          </cell>
          <cell r="S705">
            <v>-22.812851862247356</v>
          </cell>
          <cell r="V705" t="str">
            <v>Embedded</v>
          </cell>
          <cell r="W705" t="str">
            <v>Finance</v>
          </cell>
          <cell r="AA705" t="str">
            <v>[10200]  PECO Energy CompanyEmbeddedFinance</v>
          </cell>
          <cell r="AB705" t="str">
            <v>[10200]  PECO Energy CompanyEmbedded (Finance)Materials and Supplies</v>
          </cell>
          <cell r="AC705" t="str">
            <v>[10200]  PECO Energy CompanyEmbedded (Finance)Tax-PECO (00817)</v>
          </cell>
          <cell r="AF705" t="str">
            <v>EEDTaxMaterials and Supplies</v>
          </cell>
        </row>
        <row r="706">
          <cell r="E706">
            <v>8043.8194770933978</v>
          </cell>
          <cell r="H706">
            <v>-3717.4373064013998</v>
          </cell>
          <cell r="I706">
            <v>-3717.4377468399543</v>
          </cell>
          <cell r="J706">
            <v>22923.752182987693</v>
          </cell>
          <cell r="M706">
            <v>-5707.293987943609</v>
          </cell>
          <cell r="N706">
            <v>-3573.3027210833061</v>
          </cell>
          <cell r="O706">
            <v>69794.080622531517</v>
          </cell>
          <cell r="R706">
            <v>-16524.432549645877</v>
          </cell>
          <cell r="S706">
            <v>-14357.696707671807</v>
          </cell>
          <cell r="V706" t="str">
            <v>Embedded</v>
          </cell>
          <cell r="W706" t="str">
            <v>Finance</v>
          </cell>
          <cell r="AA706" t="str">
            <v>[10200]  PECO Energy CompanyEmbeddedFinance</v>
          </cell>
          <cell r="AB706" t="str">
            <v>[10200]  PECO Energy CompanyEmbedded (Finance)Salaries and Wages</v>
          </cell>
          <cell r="AC706" t="str">
            <v>[10200]  PECO Energy CompanyEmbedded (Finance)Tax-PECO (00817)</v>
          </cell>
          <cell r="AF706" t="str">
            <v>EEDTaxSalaries and Wages</v>
          </cell>
        </row>
        <row r="707">
          <cell r="E707">
            <v>6316.0114989841586</v>
          </cell>
          <cell r="H707">
            <v>-3428.4961926256287</v>
          </cell>
          <cell r="I707">
            <v>-3428.4964865832626</v>
          </cell>
          <cell r="J707">
            <v>17270.211064718558</v>
          </cell>
          <cell r="M707">
            <v>-5779.5998030722494</v>
          </cell>
          <cell r="N707">
            <v>-3337.0329380979274</v>
          </cell>
          <cell r="O707">
            <v>48582.936184763319</v>
          </cell>
          <cell r="R707">
            <v>-13029.703178556352</v>
          </cell>
          <cell r="S707">
            <v>-10662.580348524687</v>
          </cell>
          <cell r="V707" t="str">
            <v>Embedded</v>
          </cell>
          <cell r="W707" t="str">
            <v>Finance</v>
          </cell>
          <cell r="AA707" t="str">
            <v>[10200]  PECO Energy CompanyEmbeddedFinance</v>
          </cell>
          <cell r="AB707" t="str">
            <v>[10200]  PECO Energy CompanyEmbedded (Finance)Pension and Benefits</v>
          </cell>
          <cell r="AC707" t="str">
            <v>[10200]  PECO Energy CompanyEmbedded (Finance)Tax-PECO (00817)</v>
          </cell>
          <cell r="AF707" t="str">
            <v>EEDTaxPension and Benefits</v>
          </cell>
        </row>
        <row r="708">
          <cell r="E708">
            <v>1007.0854608588671</v>
          </cell>
          <cell r="H708">
            <v>-546.67099151888249</v>
          </cell>
          <cell r="I708">
            <v>-546.67103839044285</v>
          </cell>
          <cell r="J708">
            <v>2632.9366720614703</v>
          </cell>
          <cell r="M708">
            <v>-800.76036218917875</v>
          </cell>
          <cell r="N708">
            <v>-521.8999707260391</v>
          </cell>
          <cell r="O708">
            <v>7623.8709355819637</v>
          </cell>
          <cell r="R708">
            <v>-1954.9159541989802</v>
          </cell>
          <cell r="S708">
            <v>-1677.5168170734696</v>
          </cell>
          <cell r="V708" t="str">
            <v>Embedded</v>
          </cell>
          <cell r="W708" t="str">
            <v>Finance</v>
          </cell>
          <cell r="AA708" t="str">
            <v>[10200]  PECO Energy CompanyEmbeddedFinance</v>
          </cell>
          <cell r="AB708" t="str">
            <v>[10200]  PECO Energy CompanyEmbedded (Finance)Salaries and Wages</v>
          </cell>
          <cell r="AC708" t="str">
            <v>[10200]  PECO Energy CompanyEmbedded (Finance)Tax-PECO (00817)</v>
          </cell>
          <cell r="AF708" t="str">
            <v>EEDTaxSalaries and Wages</v>
          </cell>
        </row>
        <row r="709">
          <cell r="E709">
            <v>0</v>
          </cell>
          <cell r="H709">
            <v>0</v>
          </cell>
          <cell r="I709">
            <v>0</v>
          </cell>
          <cell r="J709">
            <v>-1772.6913934229158</v>
          </cell>
          <cell r="M709">
            <v>1772.6913934229158</v>
          </cell>
          <cell r="N709">
            <v>149.50107538450584</v>
          </cell>
          <cell r="O709">
            <v>-1800.1558938298581</v>
          </cell>
          <cell r="R709">
            <v>1800.1558938298581</v>
          </cell>
          <cell r="S709">
            <v>332.06114982892041</v>
          </cell>
          <cell r="V709" t="str">
            <v>Embedded</v>
          </cell>
          <cell r="W709" t="str">
            <v>Finance</v>
          </cell>
          <cell r="AA709" t="str">
            <v>[10200]  PECO Energy CompanyEmbeddedFinance</v>
          </cell>
          <cell r="AB709" t="str">
            <v>[10200]  PECO Energy CompanyEmbedded (Finance)Overtime</v>
          </cell>
          <cell r="AC709" t="str">
            <v>[10200]  PECO Energy CompanyEmbedded (Finance)Tax-PECO (00817)</v>
          </cell>
          <cell r="AF709" t="str">
            <v>EEDTaxOvertime</v>
          </cell>
        </row>
        <row r="710">
          <cell r="E710">
            <v>860.50107692076642</v>
          </cell>
          <cell r="H710">
            <v>-627.4788263269337</v>
          </cell>
          <cell r="I710">
            <v>-627.47885004929083</v>
          </cell>
          <cell r="J710">
            <v>942.34419473071478</v>
          </cell>
          <cell r="M710">
            <v>-10.255178346642538</v>
          </cell>
          <cell r="N710">
            <v>-522.25382078951236</v>
          </cell>
          <cell r="O710">
            <v>3362.072732212137</v>
          </cell>
          <cell r="R710">
            <v>-565.80553636353443</v>
          </cell>
          <cell r="S710">
            <v>-1020.6491390927677</v>
          </cell>
          <cell r="V710" t="str">
            <v>Embedded</v>
          </cell>
          <cell r="W710" t="str">
            <v>Finance</v>
          </cell>
          <cell r="AA710" t="str">
            <v>[10200]  PECO Energy CompanyEmbeddedFinance</v>
          </cell>
          <cell r="AB710" t="str">
            <v>[10200]  PECO Energy CompanyEmbedded (Finance)Other Operating Expenses</v>
          </cell>
          <cell r="AC710" t="str">
            <v>[10200]  PECO Energy CompanyEmbedded (Finance)Tax-PECO (00817)</v>
          </cell>
          <cell r="AF710" t="str">
            <v>EEDTaxOther Operating Expenses</v>
          </cell>
        </row>
        <row r="711">
          <cell r="E711">
            <v>52.681286522556199</v>
          </cell>
          <cell r="H711">
            <v>-52.681286522556199</v>
          </cell>
          <cell r="I711">
            <v>-52.681286522556199</v>
          </cell>
          <cell r="J711">
            <v>167.38637087197523</v>
          </cell>
          <cell r="M711">
            <v>-167.38637087197523</v>
          </cell>
          <cell r="N711">
            <v>-57.820743970221045</v>
          </cell>
          <cell r="O711">
            <v>169.97970610674116</v>
          </cell>
          <cell r="R711">
            <v>-169.97970610674116</v>
          </cell>
          <cell r="S711">
            <v>-70.883057247955406</v>
          </cell>
          <cell r="V711" t="str">
            <v>Embedded</v>
          </cell>
          <cell r="W711" t="str">
            <v>Finance</v>
          </cell>
          <cell r="AA711" t="str">
            <v>[10200]  PECO Energy CompanyEmbeddedFinance</v>
          </cell>
          <cell r="AB711" t="str">
            <v>[10200]  PECO Energy CompanyEmbedded (Finance)Other Operating Expenses</v>
          </cell>
          <cell r="AC711" t="str">
            <v>[10200]  PECO Energy CompanyEmbedded (Finance)Tax-PECO (00817)</v>
          </cell>
          <cell r="AF711" t="str">
            <v>EEDTaxOther Operating Expenses</v>
          </cell>
        </row>
        <row r="712">
          <cell r="E712">
            <v>146.22381046696387</v>
          </cell>
          <cell r="H712">
            <v>-79.26339362965561</v>
          </cell>
          <cell r="I712">
            <v>-79.26340044642491</v>
          </cell>
          <cell r="J712">
            <v>1180.6304626755641</v>
          </cell>
          <cell r="M712">
            <v>-912.78879130083078</v>
          </cell>
          <cell r="N712">
            <v>-142.97732606356635</v>
          </cell>
          <cell r="O712">
            <v>1890.0510345048212</v>
          </cell>
          <cell r="R712">
            <v>-1086.525978226487</v>
          </cell>
          <cell r="S712">
            <v>-387.9038829117917</v>
          </cell>
          <cell r="V712" t="str">
            <v>Embedded</v>
          </cell>
          <cell r="W712" t="str">
            <v>Finance</v>
          </cell>
          <cell r="AA712" t="str">
            <v>[10200]  PECO Energy CompanyEmbeddedFinance</v>
          </cell>
          <cell r="AB712" t="str">
            <v>[10200]  PECO Energy CompanyEmbedded (Finance)Other Operating Expenses</v>
          </cell>
          <cell r="AC712" t="str">
            <v>[10200]  PECO Energy CompanyEmbedded (Finance)Tax-PECO (00817)</v>
          </cell>
          <cell r="AF712" t="str">
            <v>EEDTaxOther Operating Expenses</v>
          </cell>
        </row>
        <row r="713">
          <cell r="E713">
            <v>59.74251699898609</v>
          </cell>
          <cell r="H713">
            <v>-59.74251699898609</v>
          </cell>
          <cell r="I713">
            <v>-59.74251699898609</v>
          </cell>
          <cell r="J713">
            <v>402.88904794542503</v>
          </cell>
          <cell r="M713">
            <v>-402.88904794542503</v>
          </cell>
          <cell r="N713">
            <v>-83.539972623811764</v>
          </cell>
          <cell r="O713">
            <v>409.13105174952977</v>
          </cell>
          <cell r="R713">
            <v>-409.13105174952977</v>
          </cell>
          <cell r="S713">
            <v>-120.29572925463191</v>
          </cell>
          <cell r="V713" t="str">
            <v>Embedded</v>
          </cell>
          <cell r="W713" t="str">
            <v>Finance</v>
          </cell>
          <cell r="AA713" t="str">
            <v>[10200]  PECO Energy CompanyEmbeddedFinance</v>
          </cell>
          <cell r="AB713" t="str">
            <v>[10200]  PECO Energy CompanyEmbedded (Finance)Travel, Entertainment &amp; Reimb</v>
          </cell>
          <cell r="AC713" t="str">
            <v>[10200]  PECO Energy CompanyEmbedded (Finance)Tax-PECO (00817)</v>
          </cell>
          <cell r="AF713" t="str">
            <v>EEDTaxTravel, Entertainment &amp; Reimb</v>
          </cell>
        </row>
        <row r="714">
          <cell r="E714">
            <v>804.8863749715656</v>
          </cell>
          <cell r="H714">
            <v>-135.28220659848296</v>
          </cell>
          <cell r="I714">
            <v>-135.28227476617599</v>
          </cell>
          <cell r="J714">
            <v>1432.8857288197967</v>
          </cell>
          <cell r="M714">
            <v>1245.5309849275375</v>
          </cell>
          <cell r="N714">
            <v>-9.5888811053443987</v>
          </cell>
          <cell r="O714">
            <v>8366.3749407871346</v>
          </cell>
          <cell r="R714">
            <v>-331.12437800379394</v>
          </cell>
          <cell r="S714">
            <v>-1442.6578238378515</v>
          </cell>
          <cell r="V714" t="str">
            <v>Embedded</v>
          </cell>
          <cell r="W714" t="str">
            <v>Finance</v>
          </cell>
          <cell r="AA714" t="str">
            <v>[10200]  PECO Energy CompanyEmbeddedFinance</v>
          </cell>
          <cell r="AB714" t="str">
            <v>[10200]  PECO Energy CompanyEmbedded (Finance)Travel, Entertainment &amp; Reimb</v>
          </cell>
          <cell r="AC714" t="str">
            <v>[10200]  PECO Energy CompanyEmbedded (Finance)Tax-PECO (00817)</v>
          </cell>
          <cell r="AF714" t="str">
            <v>EEDTaxTravel, Entertainment &amp; Reimb</v>
          </cell>
        </row>
        <row r="715">
          <cell r="E715">
            <v>0</v>
          </cell>
          <cell r="H715">
            <v>231.01013032012494</v>
          </cell>
          <cell r="I715">
            <v>231.01011456097098</v>
          </cell>
          <cell r="J715">
            <v>1886.0614532495977</v>
          </cell>
          <cell r="M715">
            <v>-962.02097079552493</v>
          </cell>
          <cell r="N715">
            <v>188.69368048295632</v>
          </cell>
          <cell r="O715">
            <v>4766.8885877195935</v>
          </cell>
          <cell r="R715">
            <v>-1994.7671676745481</v>
          </cell>
          <cell r="S715">
            <v>-1011.2794462667807</v>
          </cell>
          <cell r="V715" t="str">
            <v>Embedded</v>
          </cell>
          <cell r="W715" t="str">
            <v>Finance</v>
          </cell>
          <cell r="AA715" t="str">
            <v>[10601]  Commonwealth Edison CompanyEmbeddedFinance</v>
          </cell>
          <cell r="AB715" t="str">
            <v>[10601]  Commonwealth Edison CompanyEmbedded (Finance)Other Operating Expenses</v>
          </cell>
          <cell r="AC715" t="str">
            <v>[10601]  Commonwealth Edison CompanyEmbedded (Finance)Controller - ComEd (00824)</v>
          </cell>
          <cell r="AF715" t="str">
            <v>EEDControllerOther Operating Expenses</v>
          </cell>
        </row>
        <row r="716">
          <cell r="E716">
            <v>38171.985654171614</v>
          </cell>
          <cell r="H716">
            <v>-10413.930200246843</v>
          </cell>
          <cell r="I716">
            <v>-10413.932093858471</v>
          </cell>
          <cell r="J716">
            <v>165107.3473671508</v>
          </cell>
          <cell r="M716">
            <v>-54646.61145355647</v>
          </cell>
          <cell r="N716">
            <v>-11113.624637405475</v>
          </cell>
          <cell r="O716">
            <v>524262.77128977387</v>
          </cell>
          <cell r="R716">
            <v>-116144.39853915025</v>
          </cell>
          <cell r="S716">
            <v>-139324.41231316427</v>
          </cell>
          <cell r="V716" t="str">
            <v>Embedded</v>
          </cell>
          <cell r="W716" t="str">
            <v>Finance</v>
          </cell>
          <cell r="AA716" t="str">
            <v>[10601]  Commonwealth Edison CompanyEmbeddedFinance</v>
          </cell>
          <cell r="AB716" t="str">
            <v>[10601]  Commonwealth Edison CompanyEmbedded (Finance)Salaries and Wages</v>
          </cell>
          <cell r="AC716" t="str">
            <v>[10601]  Commonwealth Edison CompanyEmbedded (Finance)Controller - ComEd (00824)</v>
          </cell>
          <cell r="AF716" t="str">
            <v>EEDControllerSalaries and Wages</v>
          </cell>
        </row>
        <row r="717">
          <cell r="E717">
            <v>30176.083331479807</v>
          </cell>
          <cell r="H717">
            <v>-10124.110006799827</v>
          </cell>
          <cell r="I717">
            <v>-10124.111374714448</v>
          </cell>
          <cell r="J717">
            <v>122456.72501227052</v>
          </cell>
          <cell r="M717">
            <v>-42661.658569638268</v>
          </cell>
          <cell r="N717">
            <v>-10857.988900672077</v>
          </cell>
          <cell r="O717">
            <v>348438.95095632452</v>
          </cell>
          <cell r="R717">
            <v>-71250.002367701032</v>
          </cell>
          <cell r="S717">
            <v>-94662.724541047355</v>
          </cell>
          <cell r="V717" t="str">
            <v>Embedded</v>
          </cell>
          <cell r="W717" t="str">
            <v>Finance</v>
          </cell>
          <cell r="AA717" t="str">
            <v>[10601]  Commonwealth Edison CompanyEmbeddedFinance</v>
          </cell>
          <cell r="AB717" t="str">
            <v>[10601]  Commonwealth Edison CompanyEmbedded (Finance)Pension and Benefits</v>
          </cell>
          <cell r="AC717" t="str">
            <v>[10601]  Commonwealth Edison CompanyEmbedded (Finance)Controller - ComEd (00824)</v>
          </cell>
          <cell r="AF717" t="str">
            <v>EEDControllerPension and Benefits</v>
          </cell>
        </row>
        <row r="718">
          <cell r="E718">
            <v>4694.4028654825106</v>
          </cell>
          <cell r="H718">
            <v>-1497.1176572472905</v>
          </cell>
          <cell r="I718">
            <v>-1497.1178753611448</v>
          </cell>
          <cell r="J718">
            <v>19273.423644072322</v>
          </cell>
          <cell r="M718">
            <v>-6550.1128325136706</v>
          </cell>
          <cell r="N718">
            <v>-1596.0711578019655</v>
          </cell>
          <cell r="O718">
            <v>55301.179966772092</v>
          </cell>
          <cell r="R718">
            <v>-11103.442087886935</v>
          </cell>
          <cell r="S718">
            <v>-14930.885372417652</v>
          </cell>
          <cell r="V718" t="str">
            <v>Embedded</v>
          </cell>
          <cell r="W718" t="str">
            <v>Finance</v>
          </cell>
          <cell r="AA718" t="str">
            <v>[10601]  Commonwealth Edison CompanyEmbeddedFinance</v>
          </cell>
          <cell r="AB718" t="str">
            <v>[10601]  Commonwealth Edison CompanyEmbedded (Finance)Salaries and Wages</v>
          </cell>
          <cell r="AC718" t="str">
            <v>[10601]  Commonwealth Edison CompanyEmbedded (Finance)Controller - ComEd (00824)</v>
          </cell>
          <cell r="AF718" t="str">
            <v>EEDControllerSalaries and Wages</v>
          </cell>
        </row>
        <row r="719">
          <cell r="E719">
            <v>100.06468037990697</v>
          </cell>
          <cell r="H719">
            <v>991.98320840613815</v>
          </cell>
          <cell r="I719">
            <v>991.98313390831936</v>
          </cell>
          <cell r="J719">
            <v>1451.7105644542485</v>
          </cell>
          <cell r="M719">
            <v>2916.4808071468228</v>
          </cell>
          <cell r="N719">
            <v>1325.310100640012</v>
          </cell>
          <cell r="O719">
            <v>14920.199103133969</v>
          </cell>
          <cell r="R719">
            <v>-1815.6251174664831</v>
          </cell>
          <cell r="S719">
            <v>-2829.711930061736</v>
          </cell>
          <cell r="V719" t="str">
            <v>Embedded</v>
          </cell>
          <cell r="W719" t="str">
            <v>Finance</v>
          </cell>
          <cell r="AA719" t="str">
            <v>[10601]  Commonwealth Edison CompanyEmbeddedFinance</v>
          </cell>
          <cell r="AB719" t="str">
            <v>[10601]  Commonwealth Edison CompanyEmbedded (Finance)Other Operating Expenses</v>
          </cell>
          <cell r="AC719" t="str">
            <v>[10601]  Commonwealth Edison CompanyEmbedded (Finance)Controller - ComEd (00824)</v>
          </cell>
          <cell r="AF719" t="str">
            <v>EEDControllerOther Operating Expenses</v>
          </cell>
        </row>
        <row r="720">
          <cell r="E720">
            <v>1586.9003604522529</v>
          </cell>
          <cell r="H720">
            <v>-1061.8773369974235</v>
          </cell>
          <cell r="I720">
            <v>-1061.8773728136825</v>
          </cell>
          <cell r="J720">
            <v>6754.5284405593929</v>
          </cell>
          <cell r="M720">
            <v>-4654.4364349819552</v>
          </cell>
          <cell r="N720">
            <v>-1334.8871566221296</v>
          </cell>
          <cell r="O720">
            <v>13351.449066326591</v>
          </cell>
          <cell r="R720">
            <v>-7051.1731116787614</v>
          </cell>
          <cell r="S720">
            <v>-4248.6790759112373</v>
          </cell>
          <cell r="V720" t="str">
            <v>Embedded</v>
          </cell>
          <cell r="W720" t="str">
            <v>Finance</v>
          </cell>
          <cell r="AA720" t="str">
            <v>[10601]  Commonwealth Edison CompanyEmbeddedFinance</v>
          </cell>
          <cell r="AB720" t="str">
            <v>[10601]  Commonwealth Edison CompanyEmbedded (Finance)Travel, Entertainment &amp; Reimb</v>
          </cell>
          <cell r="AC720" t="str">
            <v>[10601]  Commonwealth Edison CompanyEmbedded (Finance)Controller - ComEd (00824)</v>
          </cell>
          <cell r="AF720" t="str">
            <v>EEDControllerTravel, Entertainment &amp; Reimb</v>
          </cell>
        </row>
        <row r="721">
          <cell r="E721">
            <v>610.51273000340927</v>
          </cell>
          <cell r="H721">
            <v>145.5204237715451</v>
          </cell>
          <cell r="I721">
            <v>145.52037219613214</v>
          </cell>
          <cell r="J721">
            <v>2131.0841259752156</v>
          </cell>
          <cell r="M721">
            <v>893.04836205629499</v>
          </cell>
          <cell r="N721">
            <v>295.65656560983689</v>
          </cell>
          <cell r="O721">
            <v>11478.046409055431</v>
          </cell>
          <cell r="R721">
            <v>-2405.6490343625555</v>
          </cell>
          <cell r="S721">
            <v>-2701.5928393945869</v>
          </cell>
          <cell r="V721" t="str">
            <v>Embedded</v>
          </cell>
          <cell r="W721" t="str">
            <v>Finance</v>
          </cell>
          <cell r="AA721" t="str">
            <v>[10601]  Commonwealth Edison CompanyEmbeddedFinance</v>
          </cell>
          <cell r="AB721" t="str">
            <v>[10601]  Commonwealth Edison CompanyEmbedded (Finance)Travel, Entertainment &amp; Reimb</v>
          </cell>
          <cell r="AC721" t="str">
            <v>[10601]  Commonwealth Edison CompanyEmbedded (Finance)Controller - ComEd (00824)</v>
          </cell>
          <cell r="AF721" t="str">
            <v>EEDControllerTravel, Entertainment &amp; Reimb</v>
          </cell>
        </row>
        <row r="722">
          <cell r="E722">
            <v>801.61692568988428</v>
          </cell>
          <cell r="H722">
            <v>290.43096309616089</v>
          </cell>
          <cell r="I722">
            <v>290.43088859834211</v>
          </cell>
          <cell r="J722">
            <v>3803.4949801733237</v>
          </cell>
          <cell r="M722">
            <v>564.69639142774759</v>
          </cell>
          <cell r="N722">
            <v>455.49027682971973</v>
          </cell>
          <cell r="O722">
            <v>17319.234302238176</v>
          </cell>
          <cell r="R722">
            <v>-4214.6603165706892</v>
          </cell>
          <cell r="S722">
            <v>-4035.0454499336338</v>
          </cell>
          <cell r="V722" t="str">
            <v>Embedded</v>
          </cell>
          <cell r="W722" t="str">
            <v>Finance</v>
          </cell>
          <cell r="AA722" t="str">
            <v>[10601]  Commonwealth Edison CompanyEmbeddedFinance</v>
          </cell>
          <cell r="AB722" t="str">
            <v>[10601]  Commonwealth Edison CompanyEmbedded (Finance)Business Services</v>
          </cell>
          <cell r="AC722" t="str">
            <v>[10601]  Commonwealth Edison CompanyEmbedded (Finance)Controller - ComEd (00824)</v>
          </cell>
          <cell r="AF722" t="str">
            <v>EEDControllerBusiness Services</v>
          </cell>
        </row>
        <row r="723">
          <cell r="E723">
            <v>0</v>
          </cell>
          <cell r="H723">
            <v>2786.1249779230866</v>
          </cell>
          <cell r="I723">
            <v>4046.1799581905166</v>
          </cell>
          <cell r="J723">
            <v>11022.713948716251</v>
          </cell>
          <cell r="M723">
            <v>121.78549470538201</v>
          </cell>
          <cell r="N723">
            <v>4877.9901404020493</v>
          </cell>
          <cell r="O723">
            <v>71376.508141058221</v>
          </cell>
          <cell r="R723">
            <v>-37943.043741727073</v>
          </cell>
          <cell r="S723">
            <v>-22059.742120063493</v>
          </cell>
          <cell r="V723" t="str">
            <v>Embedded</v>
          </cell>
          <cell r="W723" t="str">
            <v>Finance</v>
          </cell>
          <cell r="AA723" t="str">
            <v>[10601]  Commonwealth Edison CompanyEmbeddedFinance</v>
          </cell>
          <cell r="AB723" t="str">
            <v>[10601]  Commonwealth Edison CompanyEmbedded (Finance)Contracting</v>
          </cell>
          <cell r="AC723" t="str">
            <v>[10601]  Commonwealth Edison CompanyEmbedded (Finance)Controller - ComEd (00824)</v>
          </cell>
          <cell r="AF723" t="str">
            <v>EEDControllerContracting</v>
          </cell>
        </row>
        <row r="724">
          <cell r="E724">
            <v>2066.4159061989885</v>
          </cell>
          <cell r="H724">
            <v>1608.7452579848173</v>
          </cell>
          <cell r="I724">
            <v>1608.7450072710039</v>
          </cell>
          <cell r="J724">
            <v>11283.280144316148</v>
          </cell>
          <cell r="M724">
            <v>3417.3638947259169</v>
          </cell>
          <cell r="N724">
            <v>2272.8218426598214</v>
          </cell>
          <cell r="O724">
            <v>56738.463717210645</v>
          </cell>
          <cell r="R724">
            <v>-12636.532034675831</v>
          </cell>
          <cell r="S724">
            <v>-12657.938817592927</v>
          </cell>
          <cell r="V724" t="str">
            <v>Embedded</v>
          </cell>
          <cell r="W724" t="str">
            <v>Finance</v>
          </cell>
          <cell r="AA724" t="str">
            <v>[10601]  Commonwealth Edison CompanyEmbeddedFinance</v>
          </cell>
          <cell r="AB724" t="str">
            <v>[10601]  Commonwealth Edison CompanyEmbedded (Finance)Travel, Entertainment &amp; Reimb</v>
          </cell>
          <cell r="AC724" t="str">
            <v>[10601]  Commonwealth Edison CompanyEmbedded (Finance)Controller - ComEd (00824)</v>
          </cell>
          <cell r="AF724" t="str">
            <v>EEDControllerTravel, Entertainment &amp; Reimb</v>
          </cell>
        </row>
        <row r="725">
          <cell r="E725">
            <v>166.12183321310843</v>
          </cell>
          <cell r="H725">
            <v>568.91039962365278</v>
          </cell>
          <cell r="I725">
            <v>568.9103494808902</v>
          </cell>
          <cell r="J725">
            <v>899.06041864058705</v>
          </cell>
          <cell r="M725">
            <v>2041.0683891678259</v>
          </cell>
          <cell r="N725">
            <v>798.81350715275482</v>
          </cell>
          <cell r="O725">
            <v>9962.8210548194074</v>
          </cell>
          <cell r="R725">
            <v>-1142.4347183124446</v>
          </cell>
          <cell r="S725">
            <v>-1962.9524353322822</v>
          </cell>
          <cell r="V725" t="str">
            <v>Embedded</v>
          </cell>
          <cell r="W725" t="str">
            <v>Finance</v>
          </cell>
          <cell r="AA725" t="str">
            <v>[10601]  Commonwealth Edison CompanyEmbeddedFinance</v>
          </cell>
          <cell r="AB725" t="str">
            <v>[10601]  Commonwealth Edison CompanyEmbedded (Finance)Other Operating Expenses</v>
          </cell>
          <cell r="AC725" t="str">
            <v>[10601]  Commonwealth Edison CompanyEmbedded (Finance)Controller - ComEd (00824)</v>
          </cell>
          <cell r="AF725" t="str">
            <v>EEDControllerOther Operating Expenses</v>
          </cell>
        </row>
        <row r="726">
          <cell r="E726">
            <v>0</v>
          </cell>
          <cell r="H726">
            <v>210.00920938193175</v>
          </cell>
          <cell r="I726">
            <v>210.00919505542817</v>
          </cell>
          <cell r="J726">
            <v>0</v>
          </cell>
          <cell r="M726">
            <v>840.03680223097513</v>
          </cell>
          <cell r="N726">
            <v>294.06626608449614</v>
          </cell>
          <cell r="O726">
            <v>2584.4849141166455</v>
          </cell>
          <cell r="R726">
            <v>-64.374532257513238</v>
          </cell>
          <cell r="S726">
            <v>-452.68866343389254</v>
          </cell>
          <cell r="V726" t="str">
            <v>Embedded</v>
          </cell>
          <cell r="W726" t="str">
            <v>Finance</v>
          </cell>
          <cell r="AA726" t="str">
            <v>[10601]  Commonwealth Edison CompanyEmbeddedFinance</v>
          </cell>
          <cell r="AB726" t="str">
            <v>[10601]  Commonwealth Edison CompanyEmbedded (Finance)Contracting</v>
          </cell>
          <cell r="AC726" t="str">
            <v>[10601]  Commonwealth Edison CompanyEmbedded (Finance)Tax ComEd (00841)</v>
          </cell>
          <cell r="AF726" t="str">
            <v>EEDTaxContracting</v>
          </cell>
        </row>
        <row r="727">
          <cell r="E727">
            <v>274.78834844793073</v>
          </cell>
          <cell r="H727">
            <v>-190.78466469515803</v>
          </cell>
          <cell r="I727">
            <v>-190.78467042575949</v>
          </cell>
          <cell r="J727">
            <v>962.8116646591825</v>
          </cell>
          <cell r="M727">
            <v>-626.79694376679242</v>
          </cell>
          <cell r="N727">
            <v>-226.04627896044246</v>
          </cell>
          <cell r="O727">
            <v>2015.9499227092658</v>
          </cell>
          <cell r="R727">
            <v>-1007.905769965613</v>
          </cell>
          <cell r="S727">
            <v>-664.52374487644283</v>
          </cell>
          <cell r="V727" t="str">
            <v>Embedded</v>
          </cell>
          <cell r="W727" t="str">
            <v>Finance</v>
          </cell>
          <cell r="AA727" t="str">
            <v>[10601]  Commonwealth Edison CompanyEmbeddedFinance</v>
          </cell>
          <cell r="AB727" t="str">
            <v>[10601]  Commonwealth Edison CompanyEmbedded (Finance)Business Services</v>
          </cell>
          <cell r="AC727" t="str">
            <v>[10601]  Commonwealth Edison CompanyEmbedded (Finance)Tax ComEd (00841)</v>
          </cell>
          <cell r="AF727" t="str">
            <v>EEDTaxBusiness Services</v>
          </cell>
        </row>
        <row r="728">
          <cell r="E728">
            <v>0</v>
          </cell>
          <cell r="H728">
            <v>42.001841876386351</v>
          </cell>
          <cell r="I728">
            <v>42.001839011085629</v>
          </cell>
          <cell r="J728">
            <v>0</v>
          </cell>
          <cell r="M728">
            <v>168.00736044619504</v>
          </cell>
          <cell r="N728">
            <v>58.813253216899227</v>
          </cell>
          <cell r="O728">
            <v>516.89698282332915</v>
          </cell>
          <cell r="R728">
            <v>-12.874906451502738</v>
          </cell>
          <cell r="S728">
            <v>-90.537732686778611</v>
          </cell>
          <cell r="V728" t="str">
            <v>Embedded</v>
          </cell>
          <cell r="W728" t="str">
            <v>Finance</v>
          </cell>
          <cell r="AA728" t="str">
            <v>[10601]  Commonwealth Edison CompanyEmbeddedFinance</v>
          </cell>
          <cell r="AB728" t="str">
            <v>[10601]  Commonwealth Edison CompanyEmbedded (Finance)Materials and Supplies</v>
          </cell>
          <cell r="AC728" t="str">
            <v>[10601]  Commonwealth Edison CompanyEmbedded (Finance)Tax ComEd (00841)</v>
          </cell>
          <cell r="AF728" t="str">
            <v>EEDTaxMaterials and Supplies</v>
          </cell>
        </row>
        <row r="729">
          <cell r="E729">
            <v>12591.76332066346</v>
          </cell>
          <cell r="H729">
            <v>-5807.306606791276</v>
          </cell>
          <cell r="I729">
            <v>-5807.307069616425</v>
          </cell>
          <cell r="J729">
            <v>42668.610783960525</v>
          </cell>
          <cell r="M729">
            <v>-15670.462188042671</v>
          </cell>
          <cell r="N729">
            <v>-6144.651286865279</v>
          </cell>
          <cell r="O729">
            <v>130497.89925514584</v>
          </cell>
          <cell r="R729">
            <v>-46962.611775597732</v>
          </cell>
          <cell r="S729">
            <v>-37310.964513900748</v>
          </cell>
          <cell r="V729" t="str">
            <v>Embedded</v>
          </cell>
          <cell r="W729" t="str">
            <v>Finance</v>
          </cell>
          <cell r="AA729" t="str">
            <v>[10601]  Commonwealth Edison CompanyEmbeddedFinance</v>
          </cell>
          <cell r="AB729" t="str">
            <v>[10601]  Commonwealth Edison CompanyEmbedded (Finance)Salaries and Wages</v>
          </cell>
          <cell r="AC729" t="str">
            <v>[10601]  Commonwealth Edison CompanyEmbedded (Finance)Tax ComEd (00841)</v>
          </cell>
          <cell r="AF729" t="str">
            <v>EEDTaxSalaries and Wages</v>
          </cell>
        </row>
        <row r="730">
          <cell r="E730">
            <v>9887.059518463373</v>
          </cell>
          <cell r="H730">
            <v>-5358.9753516641649</v>
          </cell>
          <cell r="I730">
            <v>-5358.9756605630664</v>
          </cell>
          <cell r="J730">
            <v>32145.519118994584</v>
          </cell>
          <cell r="M730">
            <v>-14126.410497155317</v>
          </cell>
          <cell r="N730">
            <v>-5846.6553864297857</v>
          </cell>
          <cell r="O730">
            <v>90838.235208613085</v>
          </cell>
          <cell r="R730">
            <v>-35085.106598916733</v>
          </cell>
          <cell r="S730">
            <v>-27095.229710573032</v>
          </cell>
          <cell r="V730" t="str">
            <v>Embedded</v>
          </cell>
          <cell r="W730" t="str">
            <v>Finance</v>
          </cell>
          <cell r="AA730" t="str">
            <v>[10601]  Commonwealth Edison CompanyEmbeddedFinance</v>
          </cell>
          <cell r="AB730" t="str">
            <v>[10601]  Commonwealth Edison CompanyEmbedded (Finance)Pension and Benefits</v>
          </cell>
          <cell r="AC730" t="str">
            <v>[10601]  Commonwealth Edison CompanyEmbedded (Finance)Tax ComEd (00841)</v>
          </cell>
          <cell r="AF730" t="str">
            <v>EEDTaxPension and Benefits</v>
          </cell>
        </row>
        <row r="731">
          <cell r="E731">
            <v>1576.4876129963027</v>
          </cell>
          <cell r="H731">
            <v>-854.48435150959654</v>
          </cell>
          <cell r="I731">
            <v>-854.48440076354291</v>
          </cell>
          <cell r="J731">
            <v>4900.7574842996419</v>
          </cell>
          <cell r="M731">
            <v>-2027.6132111011266</v>
          </cell>
          <cell r="N731">
            <v>-916.17722283068451</v>
          </cell>
          <cell r="O731">
            <v>14254.778233508641</v>
          </cell>
          <cell r="R731">
            <v>-5364.9544556135206</v>
          </cell>
          <cell r="S731">
            <v>-4259.131438782324</v>
          </cell>
          <cell r="V731" t="str">
            <v>Embedded</v>
          </cell>
          <cell r="W731" t="str">
            <v>Finance</v>
          </cell>
          <cell r="AA731" t="str">
            <v>[10601]  Commonwealth Edison CompanyEmbeddedFinance</v>
          </cell>
          <cell r="AB731" t="str">
            <v>[10601]  Commonwealth Edison CompanyEmbedded (Finance)Salaries and Wages</v>
          </cell>
          <cell r="AC731" t="str">
            <v>[10601]  Commonwealth Edison CompanyEmbedded (Finance)Tax ComEd (00841)</v>
          </cell>
          <cell r="AF731" t="str">
            <v>EEDTaxSalaries and Wages</v>
          </cell>
        </row>
        <row r="732">
          <cell r="E732">
            <v>0</v>
          </cell>
          <cell r="H732">
            <v>0</v>
          </cell>
          <cell r="I732">
            <v>0</v>
          </cell>
          <cell r="J732">
            <v>-3299.5592738160967</v>
          </cell>
          <cell r="M732">
            <v>3299.5592738160967</v>
          </cell>
          <cell r="N732">
            <v>235.78871133752227</v>
          </cell>
          <cell r="O732">
            <v>-3365.8522382015312</v>
          </cell>
          <cell r="R732">
            <v>3365.8522382015312</v>
          </cell>
          <cell r="S732">
            <v>898.02805051115865</v>
          </cell>
          <cell r="V732" t="str">
            <v>Embedded</v>
          </cell>
          <cell r="W732" t="str">
            <v>Finance</v>
          </cell>
          <cell r="AA732" t="str">
            <v>[10601]  Commonwealth Edison CompanyEmbeddedFinance</v>
          </cell>
          <cell r="AB732" t="str">
            <v>[10601]  Commonwealth Edison CompanyEmbedded (Finance)Overtime</v>
          </cell>
          <cell r="AC732" t="str">
            <v>[10601]  Commonwealth Edison CompanyEmbedded (Finance)Tax ComEd (00841)</v>
          </cell>
          <cell r="AF732" t="str">
            <v>EEDTaxOvertime</v>
          </cell>
        </row>
        <row r="733">
          <cell r="E733">
            <v>1347.0249958515453</v>
          </cell>
          <cell r="H733">
            <v>-981.60897152698408</v>
          </cell>
          <cell r="I733">
            <v>-981.6089964551004</v>
          </cell>
          <cell r="J733">
            <v>1754.0111823111295</v>
          </cell>
          <cell r="M733">
            <v>-292.34714642923268</v>
          </cell>
          <cell r="N733">
            <v>-961.09090244089407</v>
          </cell>
          <cell r="O733">
            <v>6286.2555790304878</v>
          </cell>
          <cell r="R733">
            <v>-1901.2635145955983</v>
          </cell>
          <cell r="S733">
            <v>-2350.3912212699438</v>
          </cell>
          <cell r="V733" t="str">
            <v>Embedded</v>
          </cell>
          <cell r="W733" t="str">
            <v>Finance</v>
          </cell>
          <cell r="AA733" t="str">
            <v>[10601]  Commonwealth Edison CompanyEmbeddedFinance</v>
          </cell>
          <cell r="AB733" t="str">
            <v>[10601]  Commonwealth Edison CompanyEmbedded (Finance)Other Operating Expenses</v>
          </cell>
          <cell r="AC733" t="str">
            <v>[10601]  Commonwealth Edison CompanyEmbedded (Finance)Tax ComEd (00841)</v>
          </cell>
          <cell r="AF733" t="str">
            <v>EEDTaxOther Operating Expenses</v>
          </cell>
        </row>
        <row r="734">
          <cell r="E734">
            <v>82.467078383487589</v>
          </cell>
          <cell r="H734">
            <v>-82.467078383487589</v>
          </cell>
          <cell r="I734">
            <v>-82.467078383487589</v>
          </cell>
          <cell r="J734">
            <v>311.56085846087393</v>
          </cell>
          <cell r="M734">
            <v>-311.56085846087393</v>
          </cell>
          <cell r="N734">
            <v>-104.7558161742912</v>
          </cell>
          <cell r="O734">
            <v>317.82057110120923</v>
          </cell>
          <cell r="R734">
            <v>-317.82057110120923</v>
          </cell>
          <cell r="S734">
            <v>-151.24201207285893</v>
          </cell>
          <cell r="V734" t="str">
            <v>Embedded</v>
          </cell>
          <cell r="W734" t="str">
            <v>Finance</v>
          </cell>
          <cell r="AA734" t="str">
            <v>[10601]  Commonwealth Edison CompanyEmbeddedFinance</v>
          </cell>
          <cell r="AB734" t="str">
            <v>[10601]  Commonwealth Edison CompanyEmbedded (Finance)Other Operating Expenses</v>
          </cell>
          <cell r="AC734" t="str">
            <v>[10601]  Commonwealth Edison CompanyEmbedded (Finance)Tax ComEd (00841)</v>
          </cell>
          <cell r="AF734" t="str">
            <v>EEDTaxOther Operating Expenses</v>
          </cell>
        </row>
        <row r="735">
          <cell r="E735">
            <v>228.89817685352597</v>
          </cell>
          <cell r="H735">
            <v>-123.89357216256009</v>
          </cell>
          <cell r="I735">
            <v>-123.89357932581188</v>
          </cell>
          <cell r="J735">
            <v>2197.5399703097514</v>
          </cell>
          <cell r="M735">
            <v>-1777.521569194264</v>
          </cell>
          <cell r="N735">
            <v>-238.97041830718172</v>
          </cell>
          <cell r="O735">
            <v>3533.9342145911073</v>
          </cell>
          <cell r="R735">
            <v>-2273.8790236615414</v>
          </cell>
          <cell r="S735">
            <v>-1008.8689289074014</v>
          </cell>
          <cell r="V735" t="str">
            <v>Embedded</v>
          </cell>
          <cell r="W735" t="str">
            <v>Finance</v>
          </cell>
          <cell r="AA735" t="str">
            <v>[10601]  Commonwealth Edison CompanyEmbeddedFinance</v>
          </cell>
          <cell r="AB735" t="str">
            <v>[10601]  Commonwealth Edison CompanyEmbedded (Finance)Other Operating Expenses</v>
          </cell>
          <cell r="AC735" t="str">
            <v>[10601]  Commonwealth Edison CompanyEmbedded (Finance)Tax ComEd (00841)</v>
          </cell>
          <cell r="AF735" t="str">
            <v>EEDTaxOther Operating Expenses</v>
          </cell>
        </row>
        <row r="736">
          <cell r="E736">
            <v>93.520700753440295</v>
          </cell>
          <cell r="H736">
            <v>-93.520700753440295</v>
          </cell>
          <cell r="I736">
            <v>-93.520700753440295</v>
          </cell>
          <cell r="J736">
            <v>749.90847216806969</v>
          </cell>
          <cell r="M736">
            <v>-749.90847216806969</v>
          </cell>
          <cell r="N736">
            <v>-147.13732127339108</v>
          </cell>
          <cell r="O736">
            <v>764.97522851710062</v>
          </cell>
          <cell r="R736">
            <v>-764.97522851710062</v>
          </cell>
          <cell r="S736">
            <v>-279.4515264366014</v>
          </cell>
          <cell r="V736" t="str">
            <v>Embedded</v>
          </cell>
          <cell r="W736" t="str">
            <v>Finance</v>
          </cell>
          <cell r="AA736" t="str">
            <v>[10601]  Commonwealth Edison CompanyEmbeddedFinance</v>
          </cell>
          <cell r="AB736" t="str">
            <v>[10601]  Commonwealth Edison CompanyEmbedded (Finance)Travel, Entertainment &amp; Reimb</v>
          </cell>
          <cell r="AC736" t="str">
            <v>[10601]  Commonwealth Edison CompanyEmbedded (Finance)Tax ComEd (00841)</v>
          </cell>
          <cell r="AF736" t="str">
            <v>EEDTaxTravel, Entertainment &amp; Reimb</v>
          </cell>
        </row>
        <row r="737">
          <cell r="E737">
            <v>1259.9659605154336</v>
          </cell>
          <cell r="H737">
            <v>-209.91991360577481</v>
          </cell>
          <cell r="I737">
            <v>-209.91998523829284</v>
          </cell>
          <cell r="J737">
            <v>2667.0696390740309</v>
          </cell>
          <cell r="M737">
            <v>1533.1143720808445</v>
          </cell>
          <cell r="N737">
            <v>19.402141367492277</v>
          </cell>
          <cell r="O737">
            <v>15643.079533612394</v>
          </cell>
          <cell r="R737">
            <v>-3042.5276243167336</v>
          </cell>
          <cell r="S737">
            <v>-4004.5142163848977</v>
          </cell>
          <cell r="V737" t="str">
            <v>Embedded</v>
          </cell>
          <cell r="W737" t="str">
            <v>Finance</v>
          </cell>
          <cell r="AA737" t="str">
            <v>[10601]  Commonwealth Edison CompanyEmbeddedFinance</v>
          </cell>
          <cell r="AB737" t="str">
            <v>[10601]  Commonwealth Edison CompanyEmbedded (Finance)Travel, Entertainment &amp; Reimb</v>
          </cell>
          <cell r="AC737" t="str">
            <v>[10601]  Commonwealth Edison CompanyEmbedded (Finance)Tax ComEd (00841)</v>
          </cell>
          <cell r="AF737" t="str">
            <v>EEDTaxTravel, Entertainment &amp; Reimb</v>
          </cell>
        </row>
        <row r="738">
          <cell r="V738" t="e">
            <v>#N/A</v>
          </cell>
          <cell r="W738" t="e">
            <v>#N/A</v>
          </cell>
          <cell r="AA738" t="e">
            <v>#N/A</v>
          </cell>
          <cell r="AB738" t="e">
            <v>#N/A</v>
          </cell>
          <cell r="AC738" t="e">
            <v>#N/A</v>
          </cell>
          <cell r="AF738" t="e">
            <v>#N/A</v>
          </cell>
        </row>
        <row r="739">
          <cell r="V739" t="e">
            <v>#N/A</v>
          </cell>
          <cell r="W739" t="e">
            <v>#N/A</v>
          </cell>
          <cell r="AA739" t="e">
            <v>#N/A</v>
          </cell>
          <cell r="AB739" t="e">
            <v>#N/A</v>
          </cell>
          <cell r="AC739" t="e">
            <v>#N/A</v>
          </cell>
          <cell r="AF739" t="e">
            <v>#N/A</v>
          </cell>
        </row>
        <row r="740">
          <cell r="V740" t="e">
            <v>#N/A</v>
          </cell>
          <cell r="W740" t="e">
            <v>#N/A</v>
          </cell>
          <cell r="AA740" t="e">
            <v>#N/A</v>
          </cell>
          <cell r="AB740" t="e">
            <v>#N/A</v>
          </cell>
          <cell r="AC740" t="e">
            <v>#N/A</v>
          </cell>
          <cell r="AF740" t="e">
            <v>#N/A</v>
          </cell>
        </row>
        <row r="741">
          <cell r="V741" t="e">
            <v>#N/A</v>
          </cell>
          <cell r="W741" t="e">
            <v>#N/A</v>
          </cell>
          <cell r="AA741" t="e">
            <v>#N/A</v>
          </cell>
          <cell r="AB741" t="e">
            <v>#N/A</v>
          </cell>
          <cell r="AC741" t="e">
            <v>#N/A</v>
          </cell>
          <cell r="AF741" t="e">
            <v>#N/A</v>
          </cell>
        </row>
        <row r="742">
          <cell r="V742" t="e">
            <v>#N/A</v>
          </cell>
          <cell r="W742" t="e">
            <v>#N/A</v>
          </cell>
          <cell r="AA742" t="e">
            <v>#N/A</v>
          </cell>
          <cell r="AB742" t="e">
            <v>#N/A</v>
          </cell>
          <cell r="AC742" t="e">
            <v>#N/A</v>
          </cell>
          <cell r="AF742" t="e">
            <v>#N/A</v>
          </cell>
        </row>
        <row r="743">
          <cell r="V743" t="e">
            <v>#N/A</v>
          </cell>
          <cell r="W743" t="e">
            <v>#N/A</v>
          </cell>
          <cell r="AA743" t="e">
            <v>#N/A</v>
          </cell>
          <cell r="AB743" t="e">
            <v>#N/A</v>
          </cell>
          <cell r="AC743" t="e">
            <v>#N/A</v>
          </cell>
          <cell r="AF743" t="e">
            <v>#N/A</v>
          </cell>
        </row>
        <row r="744">
          <cell r="V744" t="e">
            <v>#N/A</v>
          </cell>
          <cell r="W744" t="e">
            <v>#N/A</v>
          </cell>
          <cell r="AA744" t="e">
            <v>#N/A</v>
          </cell>
          <cell r="AB744" t="e">
            <v>#N/A</v>
          </cell>
          <cell r="AC744" t="e">
            <v>#N/A</v>
          </cell>
          <cell r="AF744" t="e">
            <v>#N/A</v>
          </cell>
        </row>
        <row r="745">
          <cell r="V745" t="e">
            <v>#N/A</v>
          </cell>
          <cell r="W745" t="e">
            <v>#N/A</v>
          </cell>
          <cell r="AA745" t="e">
            <v>#N/A</v>
          </cell>
          <cell r="AB745" t="e">
            <v>#N/A</v>
          </cell>
          <cell r="AC745" t="e">
            <v>#N/A</v>
          </cell>
          <cell r="AF745" t="e">
            <v>#N/A</v>
          </cell>
        </row>
        <row r="746">
          <cell r="V746" t="e">
            <v>#N/A</v>
          </cell>
          <cell r="W746" t="e">
            <v>#N/A</v>
          </cell>
          <cell r="AA746" t="e">
            <v>#N/A</v>
          </cell>
          <cell r="AB746" t="e">
            <v>#N/A</v>
          </cell>
          <cell r="AC746" t="e">
            <v>#N/A</v>
          </cell>
          <cell r="AF746" t="e">
            <v>#N/A</v>
          </cell>
        </row>
        <row r="747">
          <cell r="V747" t="e">
            <v>#N/A</v>
          </cell>
          <cell r="W747" t="e">
            <v>#N/A</v>
          </cell>
          <cell r="AA747" t="e">
            <v>#N/A</v>
          </cell>
          <cell r="AB747" t="e">
            <v>#N/A</v>
          </cell>
          <cell r="AC747" t="e">
            <v>#N/A</v>
          </cell>
          <cell r="AF747" t="e">
            <v>#N/A</v>
          </cell>
        </row>
        <row r="748">
          <cell r="V748" t="e">
            <v>#N/A</v>
          </cell>
          <cell r="W748" t="e">
            <v>#N/A</v>
          </cell>
          <cell r="AA748" t="e">
            <v>#N/A</v>
          </cell>
          <cell r="AB748" t="e">
            <v>#N/A</v>
          </cell>
          <cell r="AC748" t="e">
            <v>#N/A</v>
          </cell>
          <cell r="AF748" t="e">
            <v>#N/A</v>
          </cell>
        </row>
        <row r="749">
          <cell r="V749" t="e">
            <v>#N/A</v>
          </cell>
          <cell r="W749" t="e">
            <v>#N/A</v>
          </cell>
          <cell r="AA749" t="e">
            <v>#N/A</v>
          </cell>
          <cell r="AB749" t="e">
            <v>#N/A</v>
          </cell>
          <cell r="AC749" t="e">
            <v>#N/A</v>
          </cell>
          <cell r="AF749" t="e">
            <v>#N/A</v>
          </cell>
        </row>
        <row r="750">
          <cell r="V750" t="e">
            <v>#N/A</v>
          </cell>
          <cell r="W750" t="e">
            <v>#N/A</v>
          </cell>
          <cell r="AA750" t="e">
            <v>#N/A</v>
          </cell>
          <cell r="AB750" t="e">
            <v>#N/A</v>
          </cell>
          <cell r="AC750" t="e">
            <v>#N/A</v>
          </cell>
          <cell r="AF750" t="e">
            <v>#N/A</v>
          </cell>
        </row>
        <row r="751">
          <cell r="V751" t="e">
            <v>#N/A</v>
          </cell>
          <cell r="W751" t="e">
            <v>#N/A</v>
          </cell>
          <cell r="AA751" t="e">
            <v>#N/A</v>
          </cell>
          <cell r="AB751" t="e">
            <v>#N/A</v>
          </cell>
          <cell r="AC751" t="e">
            <v>#N/A</v>
          </cell>
          <cell r="AF751" t="e">
            <v>#N/A</v>
          </cell>
        </row>
        <row r="752">
          <cell r="V752" t="e">
            <v>#N/A</v>
          </cell>
          <cell r="W752" t="e">
            <v>#N/A</v>
          </cell>
          <cell r="AA752" t="e">
            <v>#N/A</v>
          </cell>
          <cell r="AB752" t="e">
            <v>#N/A</v>
          </cell>
          <cell r="AC752" t="e">
            <v>#N/A</v>
          </cell>
          <cell r="AF752" t="e">
            <v>#N/A</v>
          </cell>
        </row>
        <row r="753">
          <cell r="V753" t="e">
            <v>#N/A</v>
          </cell>
          <cell r="W753" t="e">
            <v>#N/A</v>
          </cell>
          <cell r="AA753" t="e">
            <v>#N/A</v>
          </cell>
          <cell r="AB753" t="e">
            <v>#N/A</v>
          </cell>
          <cell r="AC753" t="e">
            <v>#N/A</v>
          </cell>
          <cell r="AF753" t="e">
            <v>#N/A</v>
          </cell>
        </row>
        <row r="754">
          <cell r="V754" t="e">
            <v>#N/A</v>
          </cell>
          <cell r="W754" t="e">
            <v>#N/A</v>
          </cell>
          <cell r="AA754" t="e">
            <v>#N/A</v>
          </cell>
          <cell r="AB754" t="e">
            <v>#N/A</v>
          </cell>
          <cell r="AC754" t="e">
            <v>#N/A</v>
          </cell>
          <cell r="AF754" t="e">
            <v>#N/A</v>
          </cell>
        </row>
        <row r="755">
          <cell r="V755" t="e">
            <v>#N/A</v>
          </cell>
          <cell r="W755" t="e">
            <v>#N/A</v>
          </cell>
          <cell r="AA755" t="e">
            <v>#N/A</v>
          </cell>
          <cell r="AB755" t="e">
            <v>#N/A</v>
          </cell>
          <cell r="AC755" t="e">
            <v>#N/A</v>
          </cell>
          <cell r="AF755" t="e">
            <v>#N/A</v>
          </cell>
        </row>
        <row r="756">
          <cell r="V756" t="e">
            <v>#N/A</v>
          </cell>
          <cell r="W756" t="e">
            <v>#N/A</v>
          </cell>
          <cell r="AA756" t="e">
            <v>#N/A</v>
          </cell>
          <cell r="AB756" t="e">
            <v>#N/A</v>
          </cell>
          <cell r="AC756" t="e">
            <v>#N/A</v>
          </cell>
          <cell r="AF756" t="e">
            <v>#N/A</v>
          </cell>
        </row>
        <row r="757">
          <cell r="V757" t="e">
            <v>#N/A</v>
          </cell>
          <cell r="W757" t="e">
            <v>#N/A</v>
          </cell>
          <cell r="AA757" t="e">
            <v>#N/A</v>
          </cell>
          <cell r="AB757" t="e">
            <v>#N/A</v>
          </cell>
          <cell r="AC757" t="e">
            <v>#N/A</v>
          </cell>
          <cell r="AF757" t="e">
            <v>#N/A</v>
          </cell>
        </row>
        <row r="758">
          <cell r="V758" t="e">
            <v>#N/A</v>
          </cell>
          <cell r="W758" t="e">
            <v>#N/A</v>
          </cell>
          <cell r="AA758" t="e">
            <v>#N/A</v>
          </cell>
          <cell r="AB758" t="e">
            <v>#N/A</v>
          </cell>
          <cell r="AC758" t="e">
            <v>#N/A</v>
          </cell>
          <cell r="AF758" t="e">
            <v>#N/A</v>
          </cell>
        </row>
        <row r="759">
          <cell r="V759" t="e">
            <v>#N/A</v>
          </cell>
          <cell r="W759" t="e">
            <v>#N/A</v>
          </cell>
          <cell r="AA759" t="e">
            <v>#N/A</v>
          </cell>
          <cell r="AB759" t="e">
            <v>#N/A</v>
          </cell>
          <cell r="AC759" t="e">
            <v>#N/A</v>
          </cell>
          <cell r="AF759" t="e">
            <v>#N/A</v>
          </cell>
        </row>
        <row r="760">
          <cell r="V760" t="e">
            <v>#N/A</v>
          </cell>
          <cell r="W760" t="e">
            <v>#N/A</v>
          </cell>
          <cell r="AA760" t="e">
            <v>#N/A</v>
          </cell>
          <cell r="AB760" t="e">
            <v>#N/A</v>
          </cell>
          <cell r="AC760" t="e">
            <v>#N/A</v>
          </cell>
          <cell r="AF760" t="e">
            <v>#N/A</v>
          </cell>
        </row>
        <row r="761">
          <cell r="V761" t="e">
            <v>#N/A</v>
          </cell>
          <cell r="W761" t="e">
            <v>#N/A</v>
          </cell>
          <cell r="AA761" t="e">
            <v>#N/A</v>
          </cell>
          <cell r="AB761" t="e">
            <v>#N/A</v>
          </cell>
          <cell r="AC761" t="e">
            <v>#N/A</v>
          </cell>
          <cell r="AF761" t="e">
            <v>#N/A</v>
          </cell>
        </row>
        <row r="762">
          <cell r="V762" t="e">
            <v>#N/A</v>
          </cell>
          <cell r="W762" t="e">
            <v>#N/A</v>
          </cell>
          <cell r="AA762" t="e">
            <v>#N/A</v>
          </cell>
          <cell r="AB762" t="e">
            <v>#N/A</v>
          </cell>
          <cell r="AC762" t="e">
            <v>#N/A</v>
          </cell>
          <cell r="AF762" t="e">
            <v>#N/A</v>
          </cell>
        </row>
        <row r="763">
          <cell r="V763" t="e">
            <v>#N/A</v>
          </cell>
          <cell r="W763" t="e">
            <v>#N/A</v>
          </cell>
          <cell r="AA763" t="e">
            <v>#N/A</v>
          </cell>
          <cell r="AB763" t="e">
            <v>#N/A</v>
          </cell>
          <cell r="AC763" t="e">
            <v>#N/A</v>
          </cell>
          <cell r="AF763" t="e">
            <v>#N/A</v>
          </cell>
        </row>
        <row r="764">
          <cell r="V764" t="e">
            <v>#N/A</v>
          </cell>
          <cell r="W764" t="e">
            <v>#N/A</v>
          </cell>
          <cell r="AA764" t="e">
            <v>#N/A</v>
          </cell>
          <cell r="AB764" t="e">
            <v>#N/A</v>
          </cell>
          <cell r="AC764" t="e">
            <v>#N/A</v>
          </cell>
          <cell r="AF764" t="e">
            <v>#N/A</v>
          </cell>
        </row>
        <row r="765">
          <cell r="V765" t="e">
            <v>#N/A</v>
          </cell>
          <cell r="W765" t="e">
            <v>#N/A</v>
          </cell>
          <cell r="AA765" t="e">
            <v>#N/A</v>
          </cell>
          <cell r="AB765" t="e">
            <v>#N/A</v>
          </cell>
          <cell r="AC765" t="e">
            <v>#N/A</v>
          </cell>
          <cell r="AF765" t="e">
            <v>#N/A</v>
          </cell>
        </row>
        <row r="766">
          <cell r="V766" t="e">
            <v>#N/A</v>
          </cell>
          <cell r="W766" t="e">
            <v>#N/A</v>
          </cell>
          <cell r="AA766" t="e">
            <v>#N/A</v>
          </cell>
          <cell r="AB766" t="e">
            <v>#N/A</v>
          </cell>
          <cell r="AC766" t="e">
            <v>#N/A</v>
          </cell>
          <cell r="AF766" t="e">
            <v>#N/A</v>
          </cell>
        </row>
        <row r="767">
          <cell r="V767" t="e">
            <v>#N/A</v>
          </cell>
          <cell r="W767" t="e">
            <v>#N/A</v>
          </cell>
          <cell r="AA767" t="e">
            <v>#N/A</v>
          </cell>
          <cell r="AB767" t="e">
            <v>#N/A</v>
          </cell>
          <cell r="AC767" t="e">
            <v>#N/A</v>
          </cell>
          <cell r="AF767" t="e">
            <v>#N/A</v>
          </cell>
        </row>
        <row r="768">
          <cell r="V768" t="e">
            <v>#N/A</v>
          </cell>
          <cell r="W768" t="e">
            <v>#N/A</v>
          </cell>
          <cell r="AA768" t="e">
            <v>#N/A</v>
          </cell>
          <cell r="AB768" t="e">
            <v>#N/A</v>
          </cell>
          <cell r="AC768" t="e">
            <v>#N/A</v>
          </cell>
          <cell r="AF768" t="e">
            <v>#N/A</v>
          </cell>
        </row>
        <row r="769">
          <cell r="V769" t="e">
            <v>#N/A</v>
          </cell>
          <cell r="W769" t="e">
            <v>#N/A</v>
          </cell>
          <cell r="AA769" t="e">
            <v>#N/A</v>
          </cell>
          <cell r="AB769" t="e">
            <v>#N/A</v>
          </cell>
          <cell r="AC769" t="e">
            <v>#N/A</v>
          </cell>
          <cell r="AF769" t="e">
            <v>#N/A</v>
          </cell>
        </row>
        <row r="770">
          <cell r="V770" t="e">
            <v>#N/A</v>
          </cell>
          <cell r="W770" t="e">
            <v>#N/A</v>
          </cell>
          <cell r="AA770" t="e">
            <v>#N/A</v>
          </cell>
          <cell r="AB770" t="e">
            <v>#N/A</v>
          </cell>
          <cell r="AC770" t="e">
            <v>#N/A</v>
          </cell>
          <cell r="AF770" t="e">
            <v>#N/A</v>
          </cell>
        </row>
        <row r="771">
          <cell r="V771" t="e">
            <v>#N/A</v>
          </cell>
          <cell r="W771" t="e">
            <v>#N/A</v>
          </cell>
          <cell r="AA771" t="e">
            <v>#N/A</v>
          </cell>
          <cell r="AB771" t="e">
            <v>#N/A</v>
          </cell>
          <cell r="AC771" t="e">
            <v>#N/A</v>
          </cell>
          <cell r="AF771" t="e">
            <v>#N/A</v>
          </cell>
        </row>
        <row r="772">
          <cell r="V772" t="e">
            <v>#N/A</v>
          </cell>
          <cell r="W772" t="e">
            <v>#N/A</v>
          </cell>
          <cell r="AA772" t="e">
            <v>#N/A</v>
          </cell>
          <cell r="AB772" t="e">
            <v>#N/A</v>
          </cell>
          <cell r="AC772" t="e">
            <v>#N/A</v>
          </cell>
          <cell r="AF772" t="e">
            <v>#N/A</v>
          </cell>
        </row>
        <row r="773">
          <cell r="V773" t="e">
            <v>#N/A</v>
          </cell>
          <cell r="W773" t="e">
            <v>#N/A</v>
          </cell>
          <cell r="AA773" t="e">
            <v>#N/A</v>
          </cell>
          <cell r="AB773" t="e">
            <v>#N/A</v>
          </cell>
          <cell r="AC773" t="e">
            <v>#N/A</v>
          </cell>
          <cell r="AF773" t="e">
            <v>#N/A</v>
          </cell>
        </row>
        <row r="774">
          <cell r="V774" t="e">
            <v>#N/A</v>
          </cell>
          <cell r="W774" t="e">
            <v>#N/A</v>
          </cell>
          <cell r="AA774" t="e">
            <v>#N/A</v>
          </cell>
          <cell r="AB774" t="e">
            <v>#N/A</v>
          </cell>
          <cell r="AC774" t="e">
            <v>#N/A</v>
          </cell>
          <cell r="AF774" t="e">
            <v>#N/A</v>
          </cell>
        </row>
        <row r="775">
          <cell r="V775" t="e">
            <v>#N/A</v>
          </cell>
          <cell r="W775" t="e">
            <v>#N/A</v>
          </cell>
          <cell r="AA775" t="e">
            <v>#N/A</v>
          </cell>
          <cell r="AB775" t="e">
            <v>#N/A</v>
          </cell>
          <cell r="AC775" t="e">
            <v>#N/A</v>
          </cell>
          <cell r="AF775" t="e">
            <v>#N/A</v>
          </cell>
        </row>
        <row r="776">
          <cell r="V776" t="e">
            <v>#N/A</v>
          </cell>
          <cell r="W776" t="e">
            <v>#N/A</v>
          </cell>
          <cell r="AA776" t="e">
            <v>#N/A</v>
          </cell>
          <cell r="AB776" t="e">
            <v>#N/A</v>
          </cell>
          <cell r="AC776" t="e">
            <v>#N/A</v>
          </cell>
          <cell r="AF776" t="e">
            <v>#N/A</v>
          </cell>
        </row>
        <row r="777">
          <cell r="V777" t="e">
            <v>#N/A</v>
          </cell>
          <cell r="W777" t="e">
            <v>#N/A</v>
          </cell>
          <cell r="AA777" t="e">
            <v>#N/A</v>
          </cell>
          <cell r="AB777" t="e">
            <v>#N/A</v>
          </cell>
          <cell r="AC777" t="e">
            <v>#N/A</v>
          </cell>
          <cell r="AF777" t="e">
            <v>#N/A</v>
          </cell>
        </row>
        <row r="778">
          <cell r="V778" t="e">
            <v>#N/A</v>
          </cell>
          <cell r="W778" t="e">
            <v>#N/A</v>
          </cell>
          <cell r="AA778" t="e">
            <v>#N/A</v>
          </cell>
          <cell r="AB778" t="e">
            <v>#N/A</v>
          </cell>
          <cell r="AC778" t="e">
            <v>#N/A</v>
          </cell>
          <cell r="AF778" t="e">
            <v>#N/A</v>
          </cell>
        </row>
        <row r="779">
          <cell r="V779" t="e">
            <v>#N/A</v>
          </cell>
          <cell r="W779" t="e">
            <v>#N/A</v>
          </cell>
          <cell r="AA779" t="e">
            <v>#N/A</v>
          </cell>
          <cell r="AB779" t="e">
            <v>#N/A</v>
          </cell>
          <cell r="AC779" t="e">
            <v>#N/A</v>
          </cell>
          <cell r="AF779" t="e">
            <v>#N/A</v>
          </cell>
        </row>
        <row r="780">
          <cell r="V780" t="e">
            <v>#N/A</v>
          </cell>
          <cell r="W780" t="e">
            <v>#N/A</v>
          </cell>
          <cell r="AA780" t="e">
            <v>#N/A</v>
          </cell>
          <cell r="AB780" t="e">
            <v>#N/A</v>
          </cell>
          <cell r="AC780" t="e">
            <v>#N/A</v>
          </cell>
          <cell r="AF780" t="e">
            <v>#N/A</v>
          </cell>
        </row>
        <row r="781">
          <cell r="V781" t="e">
            <v>#N/A</v>
          </cell>
          <cell r="W781" t="e">
            <v>#N/A</v>
          </cell>
          <cell r="AA781" t="e">
            <v>#N/A</v>
          </cell>
          <cell r="AB781" t="e">
            <v>#N/A</v>
          </cell>
          <cell r="AC781" t="e">
            <v>#N/A</v>
          </cell>
          <cell r="AF781" t="e">
            <v>#N/A</v>
          </cell>
        </row>
        <row r="782">
          <cell r="V782" t="e">
            <v>#N/A</v>
          </cell>
          <cell r="W782" t="e">
            <v>#N/A</v>
          </cell>
          <cell r="AA782" t="e">
            <v>#N/A</v>
          </cell>
          <cell r="AB782" t="e">
            <v>#N/A</v>
          </cell>
          <cell r="AC782" t="e">
            <v>#N/A</v>
          </cell>
          <cell r="AF782" t="e">
            <v>#N/A</v>
          </cell>
        </row>
        <row r="783">
          <cell r="V783" t="e">
            <v>#N/A</v>
          </cell>
          <cell r="W783" t="e">
            <v>#N/A</v>
          </cell>
          <cell r="AA783" t="e">
            <v>#N/A</v>
          </cell>
          <cell r="AB783" t="e">
            <v>#N/A</v>
          </cell>
          <cell r="AC783" t="e">
            <v>#N/A</v>
          </cell>
          <cell r="AF783" t="e">
            <v>#N/A</v>
          </cell>
        </row>
        <row r="784">
          <cell r="V784" t="e">
            <v>#N/A</v>
          </cell>
          <cell r="W784" t="e">
            <v>#N/A</v>
          </cell>
          <cell r="AA784" t="e">
            <v>#N/A</v>
          </cell>
          <cell r="AB784" t="e">
            <v>#N/A</v>
          </cell>
          <cell r="AC784" t="e">
            <v>#N/A</v>
          </cell>
          <cell r="AF784" t="e">
            <v>#N/A</v>
          </cell>
        </row>
        <row r="785">
          <cell r="V785" t="e">
            <v>#N/A</v>
          </cell>
          <cell r="W785" t="e">
            <v>#N/A</v>
          </cell>
          <cell r="AA785" t="e">
            <v>#N/A</v>
          </cell>
          <cell r="AB785" t="e">
            <v>#N/A</v>
          </cell>
          <cell r="AC785" t="e">
            <v>#N/A</v>
          </cell>
          <cell r="AF785" t="e">
            <v>#N/A</v>
          </cell>
        </row>
        <row r="786">
          <cell r="V786" t="e">
            <v>#N/A</v>
          </cell>
          <cell r="W786" t="e">
            <v>#N/A</v>
          </cell>
          <cell r="AA786" t="e">
            <v>#N/A</v>
          </cell>
          <cell r="AB786" t="e">
            <v>#N/A</v>
          </cell>
          <cell r="AC786" t="e">
            <v>#N/A</v>
          </cell>
          <cell r="AF786" t="e">
            <v>#N/A</v>
          </cell>
        </row>
        <row r="787">
          <cell r="V787" t="e">
            <v>#N/A</v>
          </cell>
          <cell r="W787" t="e">
            <v>#N/A</v>
          </cell>
          <cell r="AA787" t="e">
            <v>#N/A</v>
          </cell>
          <cell r="AB787" t="e">
            <v>#N/A</v>
          </cell>
          <cell r="AC787" t="e">
            <v>#N/A</v>
          </cell>
          <cell r="AF787" t="e">
            <v>#N/A</v>
          </cell>
        </row>
        <row r="788">
          <cell r="V788" t="e">
            <v>#N/A</v>
          </cell>
          <cell r="W788" t="e">
            <v>#N/A</v>
          </cell>
          <cell r="AA788" t="e">
            <v>#N/A</v>
          </cell>
          <cell r="AB788" t="e">
            <v>#N/A</v>
          </cell>
          <cell r="AC788" t="e">
            <v>#N/A</v>
          </cell>
          <cell r="AF788" t="e">
            <v>#N/A</v>
          </cell>
        </row>
        <row r="789">
          <cell r="V789" t="e">
            <v>#N/A</v>
          </cell>
          <cell r="W789" t="e">
            <v>#N/A</v>
          </cell>
          <cell r="AA789" t="e">
            <v>#N/A</v>
          </cell>
          <cell r="AB789" t="e">
            <v>#N/A</v>
          </cell>
          <cell r="AC789" t="e">
            <v>#N/A</v>
          </cell>
          <cell r="AF789" t="e">
            <v>#N/A</v>
          </cell>
        </row>
        <row r="790">
          <cell r="V790" t="e">
            <v>#N/A</v>
          </cell>
          <cell r="W790" t="e">
            <v>#N/A</v>
          </cell>
          <cell r="AA790" t="e">
            <v>#N/A</v>
          </cell>
          <cell r="AB790" t="e">
            <v>#N/A</v>
          </cell>
          <cell r="AC790" t="e">
            <v>#N/A</v>
          </cell>
          <cell r="AF790" t="e">
            <v>#N/A</v>
          </cell>
        </row>
        <row r="791">
          <cell r="V791" t="e">
            <v>#N/A</v>
          </cell>
          <cell r="W791" t="e">
            <v>#N/A</v>
          </cell>
          <cell r="AA791" t="e">
            <v>#N/A</v>
          </cell>
          <cell r="AB791" t="e">
            <v>#N/A</v>
          </cell>
          <cell r="AC791" t="e">
            <v>#N/A</v>
          </cell>
          <cell r="AF791" t="e">
            <v>#N/A</v>
          </cell>
        </row>
        <row r="792">
          <cell r="V792" t="e">
            <v>#N/A</v>
          </cell>
          <cell r="W792" t="e">
            <v>#N/A</v>
          </cell>
          <cell r="AA792" t="e">
            <v>#N/A</v>
          </cell>
          <cell r="AB792" t="e">
            <v>#N/A</v>
          </cell>
          <cell r="AC792" t="e">
            <v>#N/A</v>
          </cell>
          <cell r="AF792" t="e">
            <v>#N/A</v>
          </cell>
        </row>
        <row r="793">
          <cell r="V793" t="e">
            <v>#N/A</v>
          </cell>
          <cell r="W793" t="e">
            <v>#N/A</v>
          </cell>
          <cell r="AA793" t="e">
            <v>#N/A</v>
          </cell>
          <cell r="AB793" t="e">
            <v>#N/A</v>
          </cell>
          <cell r="AC793" t="e">
            <v>#N/A</v>
          </cell>
          <cell r="AF793" t="e">
            <v>#N/A</v>
          </cell>
        </row>
        <row r="794">
          <cell r="V794" t="e">
            <v>#N/A</v>
          </cell>
          <cell r="W794" t="e">
            <v>#N/A</v>
          </cell>
          <cell r="AA794" t="e">
            <v>#N/A</v>
          </cell>
          <cell r="AB794" t="e">
            <v>#N/A</v>
          </cell>
          <cell r="AC794" t="e">
            <v>#N/A</v>
          </cell>
          <cell r="AF794" t="e">
            <v>#N/A</v>
          </cell>
        </row>
        <row r="795">
          <cell r="V795" t="e">
            <v>#N/A</v>
          </cell>
          <cell r="W795" t="e">
            <v>#N/A</v>
          </cell>
          <cell r="AA795" t="e">
            <v>#N/A</v>
          </cell>
          <cell r="AB795" t="e">
            <v>#N/A</v>
          </cell>
          <cell r="AC795" t="e">
            <v>#N/A</v>
          </cell>
          <cell r="AF795" t="e">
            <v>#N/A</v>
          </cell>
        </row>
        <row r="796">
          <cell r="V796" t="e">
            <v>#N/A</v>
          </cell>
          <cell r="W796" t="e">
            <v>#N/A</v>
          </cell>
          <cell r="AA796" t="e">
            <v>#N/A</v>
          </cell>
          <cell r="AB796" t="e">
            <v>#N/A</v>
          </cell>
          <cell r="AC796" t="e">
            <v>#N/A</v>
          </cell>
          <cell r="AF796" t="e">
            <v>#N/A</v>
          </cell>
        </row>
        <row r="797">
          <cell r="V797" t="e">
            <v>#N/A</v>
          </cell>
          <cell r="W797" t="e">
            <v>#N/A</v>
          </cell>
          <cell r="AA797" t="e">
            <v>#N/A</v>
          </cell>
          <cell r="AB797" t="e">
            <v>#N/A</v>
          </cell>
          <cell r="AC797" t="e">
            <v>#N/A</v>
          </cell>
          <cell r="AF797" t="e">
            <v>#N/A</v>
          </cell>
        </row>
        <row r="798">
          <cell r="V798" t="e">
            <v>#N/A</v>
          </cell>
          <cell r="W798" t="e">
            <v>#N/A</v>
          </cell>
          <cell r="AA798" t="e">
            <v>#N/A</v>
          </cell>
          <cell r="AB798" t="e">
            <v>#N/A</v>
          </cell>
          <cell r="AC798" t="e">
            <v>#N/A</v>
          </cell>
          <cell r="AF798" t="e">
            <v>#N/A</v>
          </cell>
        </row>
        <row r="799">
          <cell r="V799" t="e">
            <v>#N/A</v>
          </cell>
          <cell r="W799" t="e">
            <v>#N/A</v>
          </cell>
          <cell r="AA799" t="e">
            <v>#N/A</v>
          </cell>
          <cell r="AB799" t="e">
            <v>#N/A</v>
          </cell>
          <cell r="AC799" t="e">
            <v>#N/A</v>
          </cell>
          <cell r="AF799" t="e">
            <v>#N/A</v>
          </cell>
        </row>
        <row r="800">
          <cell r="V800" t="e">
            <v>#N/A</v>
          </cell>
          <cell r="W800" t="e">
            <v>#N/A</v>
          </cell>
          <cell r="AA800" t="e">
            <v>#N/A</v>
          </cell>
          <cell r="AB800" t="e">
            <v>#N/A</v>
          </cell>
          <cell r="AC800" t="e">
            <v>#N/A</v>
          </cell>
          <cell r="AF800" t="e">
            <v>#N/A</v>
          </cell>
        </row>
        <row r="801">
          <cell r="V801" t="e">
            <v>#N/A</v>
          </cell>
          <cell r="W801" t="e">
            <v>#N/A</v>
          </cell>
          <cell r="AA801" t="e">
            <v>#N/A</v>
          </cell>
          <cell r="AB801" t="e">
            <v>#N/A</v>
          </cell>
          <cell r="AC801" t="e">
            <v>#N/A</v>
          </cell>
          <cell r="AF801" t="e">
            <v>#N/A</v>
          </cell>
        </row>
        <row r="802">
          <cell r="V802" t="e">
            <v>#N/A</v>
          </cell>
          <cell r="W802" t="e">
            <v>#N/A</v>
          </cell>
          <cell r="AA802" t="e">
            <v>#N/A</v>
          </cell>
          <cell r="AB802" t="e">
            <v>#N/A</v>
          </cell>
          <cell r="AC802" t="e">
            <v>#N/A</v>
          </cell>
          <cell r="AF802" t="e">
            <v>#N/A</v>
          </cell>
        </row>
        <row r="803">
          <cell r="V803" t="e">
            <v>#N/A</v>
          </cell>
          <cell r="W803" t="e">
            <v>#N/A</v>
          </cell>
          <cell r="AA803" t="e">
            <v>#N/A</v>
          </cell>
          <cell r="AB803" t="e">
            <v>#N/A</v>
          </cell>
          <cell r="AC803" t="e">
            <v>#N/A</v>
          </cell>
          <cell r="AF803" t="e">
            <v>#N/A</v>
          </cell>
        </row>
        <row r="804">
          <cell r="V804" t="e">
            <v>#N/A</v>
          </cell>
          <cell r="W804" t="e">
            <v>#N/A</v>
          </cell>
          <cell r="AA804" t="e">
            <v>#N/A</v>
          </cell>
          <cell r="AB804" t="e">
            <v>#N/A</v>
          </cell>
          <cell r="AC804" t="e">
            <v>#N/A</v>
          </cell>
          <cell r="AF804" t="e">
            <v>#N/A</v>
          </cell>
        </row>
        <row r="805">
          <cell r="V805" t="e">
            <v>#N/A</v>
          </cell>
          <cell r="W805" t="e">
            <v>#N/A</v>
          </cell>
          <cell r="AA805" t="e">
            <v>#N/A</v>
          </cell>
          <cell r="AB805" t="e">
            <v>#N/A</v>
          </cell>
          <cell r="AC805" t="e">
            <v>#N/A</v>
          </cell>
          <cell r="AF805" t="e">
            <v>#N/A</v>
          </cell>
        </row>
        <row r="806">
          <cell r="V806" t="e">
            <v>#N/A</v>
          </cell>
          <cell r="W806" t="e">
            <v>#N/A</v>
          </cell>
          <cell r="AA806" t="e">
            <v>#N/A</v>
          </cell>
          <cell r="AB806" t="e">
            <v>#N/A</v>
          </cell>
          <cell r="AC806" t="e">
            <v>#N/A</v>
          </cell>
          <cell r="AF806" t="e">
            <v>#N/A</v>
          </cell>
        </row>
        <row r="807">
          <cell r="V807" t="e">
            <v>#N/A</v>
          </cell>
          <cell r="W807" t="e">
            <v>#N/A</v>
          </cell>
          <cell r="AA807" t="e">
            <v>#N/A</v>
          </cell>
          <cell r="AB807" t="e">
            <v>#N/A</v>
          </cell>
          <cell r="AC807" t="e">
            <v>#N/A</v>
          </cell>
          <cell r="AF807" t="e">
            <v>#N/A</v>
          </cell>
        </row>
        <row r="808">
          <cell r="V808" t="e">
            <v>#N/A</v>
          </cell>
          <cell r="W808" t="e">
            <v>#N/A</v>
          </cell>
          <cell r="AA808" t="e">
            <v>#N/A</v>
          </cell>
          <cell r="AB808" t="e">
            <v>#N/A</v>
          </cell>
          <cell r="AC808" t="e">
            <v>#N/A</v>
          </cell>
          <cell r="AF808" t="e">
            <v>#N/A</v>
          </cell>
        </row>
        <row r="809">
          <cell r="V809" t="e">
            <v>#N/A</v>
          </cell>
          <cell r="W809" t="e">
            <v>#N/A</v>
          </cell>
          <cell r="AA809" t="e">
            <v>#N/A</v>
          </cell>
          <cell r="AB809" t="e">
            <v>#N/A</v>
          </cell>
          <cell r="AC809" t="e">
            <v>#N/A</v>
          </cell>
          <cell r="AF809" t="e">
            <v>#N/A</v>
          </cell>
        </row>
        <row r="810">
          <cell r="V810" t="e">
            <v>#N/A</v>
          </cell>
          <cell r="W810" t="e">
            <v>#N/A</v>
          </cell>
          <cell r="AA810" t="e">
            <v>#N/A</v>
          </cell>
          <cell r="AB810" t="e">
            <v>#N/A</v>
          </cell>
          <cell r="AC810" t="e">
            <v>#N/A</v>
          </cell>
          <cell r="AF810" t="e">
            <v>#N/A</v>
          </cell>
        </row>
        <row r="811">
          <cell r="V811" t="e">
            <v>#N/A</v>
          </cell>
          <cell r="W811" t="e">
            <v>#N/A</v>
          </cell>
          <cell r="AA811" t="e">
            <v>#N/A</v>
          </cell>
          <cell r="AB811" t="e">
            <v>#N/A</v>
          </cell>
          <cell r="AC811" t="e">
            <v>#N/A</v>
          </cell>
          <cell r="AF811" t="e">
            <v>#N/A</v>
          </cell>
        </row>
        <row r="812">
          <cell r="V812" t="e">
            <v>#N/A</v>
          </cell>
          <cell r="W812" t="e">
            <v>#N/A</v>
          </cell>
          <cell r="AA812" t="e">
            <v>#N/A</v>
          </cell>
          <cell r="AB812" t="e">
            <v>#N/A</v>
          </cell>
          <cell r="AC812" t="e">
            <v>#N/A</v>
          </cell>
          <cell r="AF812" t="e">
            <v>#N/A</v>
          </cell>
        </row>
        <row r="813">
          <cell r="V813" t="e">
            <v>#N/A</v>
          </cell>
          <cell r="W813" t="e">
            <v>#N/A</v>
          </cell>
          <cell r="AA813" t="e">
            <v>#N/A</v>
          </cell>
          <cell r="AB813" t="e">
            <v>#N/A</v>
          </cell>
          <cell r="AC813" t="e">
            <v>#N/A</v>
          </cell>
          <cell r="AF813" t="e">
            <v>#N/A</v>
          </cell>
        </row>
        <row r="814">
          <cell r="V814" t="e">
            <v>#N/A</v>
          </cell>
          <cell r="W814" t="e">
            <v>#N/A</v>
          </cell>
          <cell r="AA814" t="e">
            <v>#N/A</v>
          </cell>
          <cell r="AB814" t="e">
            <v>#N/A</v>
          </cell>
          <cell r="AC814" t="e">
            <v>#N/A</v>
          </cell>
          <cell r="AF814" t="e">
            <v>#N/A</v>
          </cell>
        </row>
        <row r="815">
          <cell r="V815" t="e">
            <v>#N/A</v>
          </cell>
          <cell r="W815" t="e">
            <v>#N/A</v>
          </cell>
          <cell r="AA815" t="e">
            <v>#N/A</v>
          </cell>
          <cell r="AB815" t="e">
            <v>#N/A</v>
          </cell>
          <cell r="AC815" t="e">
            <v>#N/A</v>
          </cell>
          <cell r="AF815" t="e">
            <v>#N/A</v>
          </cell>
        </row>
        <row r="816">
          <cell r="V816" t="e">
            <v>#N/A</v>
          </cell>
          <cell r="W816" t="e">
            <v>#N/A</v>
          </cell>
          <cell r="AA816" t="e">
            <v>#N/A</v>
          </cell>
          <cell r="AB816" t="e">
            <v>#N/A</v>
          </cell>
          <cell r="AC816" t="e">
            <v>#N/A</v>
          </cell>
          <cell r="AF816" t="e">
            <v>#N/A</v>
          </cell>
        </row>
        <row r="817">
          <cell r="V817" t="e">
            <v>#N/A</v>
          </cell>
          <cell r="W817" t="e">
            <v>#N/A</v>
          </cell>
          <cell r="AA817" t="e">
            <v>#N/A</v>
          </cell>
          <cell r="AB817" t="e">
            <v>#N/A</v>
          </cell>
          <cell r="AC817" t="e">
            <v>#N/A</v>
          </cell>
          <cell r="AF817" t="e">
            <v>#N/A</v>
          </cell>
        </row>
        <row r="818">
          <cell r="V818" t="e">
            <v>#N/A</v>
          </cell>
          <cell r="W818" t="e">
            <v>#N/A</v>
          </cell>
          <cell r="AA818" t="e">
            <v>#N/A</v>
          </cell>
          <cell r="AB818" t="e">
            <v>#N/A</v>
          </cell>
          <cell r="AC818" t="e">
            <v>#N/A</v>
          </cell>
          <cell r="AF818" t="e">
            <v>#N/A</v>
          </cell>
        </row>
        <row r="819">
          <cell r="V819" t="e">
            <v>#N/A</v>
          </cell>
          <cell r="W819" t="e">
            <v>#N/A</v>
          </cell>
          <cell r="AA819" t="e">
            <v>#N/A</v>
          </cell>
          <cell r="AB819" t="e">
            <v>#N/A</v>
          </cell>
          <cell r="AC819" t="e">
            <v>#N/A</v>
          </cell>
          <cell r="AF819" t="e">
            <v>#N/A</v>
          </cell>
        </row>
        <row r="820">
          <cell r="V820" t="e">
            <v>#N/A</v>
          </cell>
          <cell r="W820" t="e">
            <v>#N/A</v>
          </cell>
          <cell r="AA820" t="e">
            <v>#N/A</v>
          </cell>
          <cell r="AB820" t="e">
            <v>#N/A</v>
          </cell>
          <cell r="AC820" t="e">
            <v>#N/A</v>
          </cell>
          <cell r="AF820" t="e">
            <v>#N/A</v>
          </cell>
        </row>
        <row r="821">
          <cell r="V821" t="e">
            <v>#N/A</v>
          </cell>
          <cell r="W821" t="e">
            <v>#N/A</v>
          </cell>
          <cell r="AA821" t="e">
            <v>#N/A</v>
          </cell>
          <cell r="AB821" t="e">
            <v>#N/A</v>
          </cell>
          <cell r="AC821" t="e">
            <v>#N/A</v>
          </cell>
          <cell r="AF821" t="e">
            <v>#N/A</v>
          </cell>
        </row>
        <row r="822">
          <cell r="V822" t="e">
            <v>#N/A</v>
          </cell>
          <cell r="W822" t="e">
            <v>#N/A</v>
          </cell>
          <cell r="AA822" t="e">
            <v>#N/A</v>
          </cell>
          <cell r="AB822" t="e">
            <v>#N/A</v>
          </cell>
          <cell r="AC822" t="e">
            <v>#N/A</v>
          </cell>
          <cell r="AF822" t="e">
            <v>#N/A</v>
          </cell>
        </row>
        <row r="823">
          <cell r="V823" t="e">
            <v>#N/A</v>
          </cell>
          <cell r="W823" t="e">
            <v>#N/A</v>
          </cell>
          <cell r="AA823" t="e">
            <v>#N/A</v>
          </cell>
          <cell r="AB823" t="e">
            <v>#N/A</v>
          </cell>
          <cell r="AC823" t="e">
            <v>#N/A</v>
          </cell>
          <cell r="AF823" t="e">
            <v>#N/A</v>
          </cell>
        </row>
        <row r="824">
          <cell r="V824" t="e">
            <v>#N/A</v>
          </cell>
          <cell r="W824" t="e">
            <v>#N/A</v>
          </cell>
          <cell r="AA824" t="e">
            <v>#N/A</v>
          </cell>
          <cell r="AB824" t="e">
            <v>#N/A</v>
          </cell>
          <cell r="AC824" t="e">
            <v>#N/A</v>
          </cell>
          <cell r="AF824" t="e">
            <v>#N/A</v>
          </cell>
        </row>
        <row r="825">
          <cell r="V825" t="e">
            <v>#N/A</v>
          </cell>
          <cell r="W825" t="e">
            <v>#N/A</v>
          </cell>
          <cell r="AA825" t="e">
            <v>#N/A</v>
          </cell>
          <cell r="AB825" t="e">
            <v>#N/A</v>
          </cell>
          <cell r="AC825" t="e">
            <v>#N/A</v>
          </cell>
          <cell r="AF825" t="e">
            <v>#N/A</v>
          </cell>
        </row>
        <row r="826">
          <cell r="V826" t="e">
            <v>#N/A</v>
          </cell>
          <cell r="W826" t="e">
            <v>#N/A</v>
          </cell>
          <cell r="AA826" t="e">
            <v>#N/A</v>
          </cell>
          <cell r="AB826" t="e">
            <v>#N/A</v>
          </cell>
          <cell r="AC826" t="e">
            <v>#N/A</v>
          </cell>
          <cell r="AF826" t="e">
            <v>#N/A</v>
          </cell>
        </row>
        <row r="827">
          <cell r="V827" t="e">
            <v>#N/A</v>
          </cell>
          <cell r="W827" t="e">
            <v>#N/A</v>
          </cell>
          <cell r="AA827" t="e">
            <v>#N/A</v>
          </cell>
          <cell r="AB827" t="e">
            <v>#N/A</v>
          </cell>
          <cell r="AC827" t="e">
            <v>#N/A</v>
          </cell>
          <cell r="AF827" t="e">
            <v>#N/A</v>
          </cell>
        </row>
        <row r="828">
          <cell r="V828" t="e">
            <v>#N/A</v>
          </cell>
          <cell r="W828" t="e">
            <v>#N/A</v>
          </cell>
          <cell r="AA828" t="e">
            <v>#N/A</v>
          </cell>
          <cell r="AB828" t="e">
            <v>#N/A</v>
          </cell>
          <cell r="AC828" t="e">
            <v>#N/A</v>
          </cell>
          <cell r="AF828" t="e">
            <v>#N/A</v>
          </cell>
        </row>
        <row r="829">
          <cell r="V829" t="e">
            <v>#N/A</v>
          </cell>
          <cell r="W829" t="e">
            <v>#N/A</v>
          </cell>
          <cell r="AA829" t="e">
            <v>#N/A</v>
          </cell>
          <cell r="AB829" t="e">
            <v>#N/A</v>
          </cell>
          <cell r="AC829" t="e">
            <v>#N/A</v>
          </cell>
          <cell r="AF829" t="e">
            <v>#N/A</v>
          </cell>
        </row>
        <row r="830">
          <cell r="V830" t="e">
            <v>#N/A</v>
          </cell>
          <cell r="W830" t="e">
            <v>#N/A</v>
          </cell>
          <cell r="AA830" t="e">
            <v>#N/A</v>
          </cell>
          <cell r="AB830" t="e">
            <v>#N/A</v>
          </cell>
          <cell r="AC830" t="e">
            <v>#N/A</v>
          </cell>
          <cell r="AF830" t="e">
            <v>#N/A</v>
          </cell>
        </row>
        <row r="831">
          <cell r="V831" t="e">
            <v>#N/A</v>
          </cell>
          <cell r="W831" t="e">
            <v>#N/A</v>
          </cell>
          <cell r="AA831" t="e">
            <v>#N/A</v>
          </cell>
          <cell r="AB831" t="e">
            <v>#N/A</v>
          </cell>
          <cell r="AC831" t="e">
            <v>#N/A</v>
          </cell>
          <cell r="AF831" t="e">
            <v>#N/A</v>
          </cell>
        </row>
        <row r="832">
          <cell r="V832" t="e">
            <v>#N/A</v>
          </cell>
          <cell r="W832" t="e">
            <v>#N/A</v>
          </cell>
          <cell r="AA832" t="e">
            <v>#N/A</v>
          </cell>
          <cell r="AB832" t="e">
            <v>#N/A</v>
          </cell>
          <cell r="AC832" t="e">
            <v>#N/A</v>
          </cell>
          <cell r="AF832" t="e">
            <v>#N/A</v>
          </cell>
        </row>
        <row r="833">
          <cell r="V833" t="e">
            <v>#N/A</v>
          </cell>
          <cell r="W833" t="e">
            <v>#N/A</v>
          </cell>
          <cell r="AA833" t="e">
            <v>#N/A</v>
          </cell>
          <cell r="AB833" t="e">
            <v>#N/A</v>
          </cell>
          <cell r="AC833" t="e">
            <v>#N/A</v>
          </cell>
          <cell r="AF833" t="e">
            <v>#N/A</v>
          </cell>
        </row>
        <row r="834">
          <cell r="V834" t="e">
            <v>#N/A</v>
          </cell>
          <cell r="W834" t="e">
            <v>#N/A</v>
          </cell>
          <cell r="AA834" t="e">
            <v>#N/A</v>
          </cell>
          <cell r="AB834" t="e">
            <v>#N/A</v>
          </cell>
          <cell r="AC834" t="e">
            <v>#N/A</v>
          </cell>
          <cell r="AF834" t="e">
            <v>#N/A</v>
          </cell>
        </row>
        <row r="835">
          <cell r="V835" t="e">
            <v>#N/A</v>
          </cell>
          <cell r="W835" t="e">
            <v>#N/A</v>
          </cell>
          <cell r="AA835" t="e">
            <v>#N/A</v>
          </cell>
          <cell r="AB835" t="e">
            <v>#N/A</v>
          </cell>
          <cell r="AC835" t="e">
            <v>#N/A</v>
          </cell>
          <cell r="AF835" t="e">
            <v>#N/A</v>
          </cell>
        </row>
        <row r="836">
          <cell r="V836" t="e">
            <v>#N/A</v>
          </cell>
          <cell r="W836" t="e">
            <v>#N/A</v>
          </cell>
          <cell r="AA836" t="e">
            <v>#N/A</v>
          </cell>
          <cell r="AB836" t="e">
            <v>#N/A</v>
          </cell>
          <cell r="AC836" t="e">
            <v>#N/A</v>
          </cell>
          <cell r="AF836" t="e">
            <v>#N/A</v>
          </cell>
        </row>
        <row r="837">
          <cell r="V837" t="e">
            <v>#N/A</v>
          </cell>
          <cell r="W837" t="e">
            <v>#N/A</v>
          </cell>
          <cell r="AA837" t="e">
            <v>#N/A</v>
          </cell>
          <cell r="AB837" t="e">
            <v>#N/A</v>
          </cell>
          <cell r="AC837" t="e">
            <v>#N/A</v>
          </cell>
          <cell r="AF837" t="e">
            <v>#N/A</v>
          </cell>
        </row>
        <row r="838">
          <cell r="V838" t="e">
            <v>#N/A</v>
          </cell>
          <cell r="W838" t="e">
            <v>#N/A</v>
          </cell>
          <cell r="AA838" t="e">
            <v>#N/A</v>
          </cell>
          <cell r="AB838" t="e">
            <v>#N/A</v>
          </cell>
          <cell r="AC838" t="e">
            <v>#N/A</v>
          </cell>
          <cell r="AF838" t="e">
            <v>#N/A</v>
          </cell>
        </row>
        <row r="839">
          <cell r="V839" t="e">
            <v>#N/A</v>
          </cell>
          <cell r="W839" t="e">
            <v>#N/A</v>
          </cell>
          <cell r="AA839" t="e">
            <v>#N/A</v>
          </cell>
          <cell r="AB839" t="e">
            <v>#N/A</v>
          </cell>
          <cell r="AC839" t="e">
            <v>#N/A</v>
          </cell>
          <cell r="AF839" t="e">
            <v>#N/A</v>
          </cell>
        </row>
        <row r="840">
          <cell r="V840" t="e">
            <v>#N/A</v>
          </cell>
          <cell r="W840" t="e">
            <v>#N/A</v>
          </cell>
          <cell r="AA840" t="e">
            <v>#N/A</v>
          </cell>
          <cell r="AB840" t="e">
            <v>#N/A</v>
          </cell>
          <cell r="AC840" t="e">
            <v>#N/A</v>
          </cell>
          <cell r="AF840" t="e">
            <v>#N/A</v>
          </cell>
        </row>
        <row r="841">
          <cell r="V841" t="e">
            <v>#N/A</v>
          </cell>
          <cell r="W841" t="e">
            <v>#N/A</v>
          </cell>
          <cell r="AA841" t="e">
            <v>#N/A</v>
          </cell>
          <cell r="AB841" t="e">
            <v>#N/A</v>
          </cell>
          <cell r="AC841" t="e">
            <v>#N/A</v>
          </cell>
          <cell r="AF841" t="e">
            <v>#N/A</v>
          </cell>
        </row>
        <row r="842">
          <cell r="V842" t="e">
            <v>#N/A</v>
          </cell>
          <cell r="W842" t="e">
            <v>#N/A</v>
          </cell>
          <cell r="AA842" t="e">
            <v>#N/A</v>
          </cell>
          <cell r="AB842" t="e">
            <v>#N/A</v>
          </cell>
          <cell r="AC842" t="e">
            <v>#N/A</v>
          </cell>
          <cell r="AF842" t="e">
            <v>#N/A</v>
          </cell>
        </row>
        <row r="843">
          <cell r="V843" t="e">
            <v>#N/A</v>
          </cell>
          <cell r="W843" t="e">
            <v>#N/A</v>
          </cell>
          <cell r="AA843" t="e">
            <v>#N/A</v>
          </cell>
          <cell r="AB843" t="e">
            <v>#N/A</v>
          </cell>
          <cell r="AC843" t="e">
            <v>#N/A</v>
          </cell>
          <cell r="AF843" t="e">
            <v>#N/A</v>
          </cell>
        </row>
        <row r="844">
          <cell r="V844" t="e">
            <v>#N/A</v>
          </cell>
          <cell r="W844" t="e">
            <v>#N/A</v>
          </cell>
          <cell r="AA844" t="e">
            <v>#N/A</v>
          </cell>
          <cell r="AB844" t="e">
            <v>#N/A</v>
          </cell>
          <cell r="AC844" t="e">
            <v>#N/A</v>
          </cell>
          <cell r="AF844" t="e">
            <v>#N/A</v>
          </cell>
        </row>
        <row r="845">
          <cell r="V845" t="e">
            <v>#N/A</v>
          </cell>
          <cell r="W845" t="e">
            <v>#N/A</v>
          </cell>
          <cell r="AA845" t="e">
            <v>#N/A</v>
          </cell>
          <cell r="AB845" t="e">
            <v>#N/A</v>
          </cell>
          <cell r="AC845" t="e">
            <v>#N/A</v>
          </cell>
          <cell r="AF845" t="e">
            <v>#N/A</v>
          </cell>
        </row>
        <row r="846">
          <cell r="V846" t="e">
            <v>#N/A</v>
          </cell>
          <cell r="W846" t="e">
            <v>#N/A</v>
          </cell>
          <cell r="AA846" t="e">
            <v>#N/A</v>
          </cell>
          <cell r="AB846" t="e">
            <v>#N/A</v>
          </cell>
          <cell r="AC846" t="e">
            <v>#N/A</v>
          </cell>
          <cell r="AF846" t="e">
            <v>#N/A</v>
          </cell>
        </row>
        <row r="847">
          <cell r="V847" t="e">
            <v>#N/A</v>
          </cell>
          <cell r="W847" t="e">
            <v>#N/A</v>
          </cell>
          <cell r="AA847" t="e">
            <v>#N/A</v>
          </cell>
          <cell r="AB847" t="e">
            <v>#N/A</v>
          </cell>
          <cell r="AC847" t="e">
            <v>#N/A</v>
          </cell>
          <cell r="AF847" t="e">
            <v>#N/A</v>
          </cell>
        </row>
        <row r="848">
          <cell r="V848" t="e">
            <v>#N/A</v>
          </cell>
          <cell r="W848" t="e">
            <v>#N/A</v>
          </cell>
          <cell r="AA848" t="e">
            <v>#N/A</v>
          </cell>
          <cell r="AB848" t="e">
            <v>#N/A</v>
          </cell>
          <cell r="AC848" t="e">
            <v>#N/A</v>
          </cell>
          <cell r="AF848" t="e">
            <v>#N/A</v>
          </cell>
        </row>
        <row r="849">
          <cell r="V849" t="e">
            <v>#N/A</v>
          </cell>
          <cell r="W849" t="e">
            <v>#N/A</v>
          </cell>
          <cell r="AA849" t="e">
            <v>#N/A</v>
          </cell>
          <cell r="AB849" t="e">
            <v>#N/A</v>
          </cell>
          <cell r="AC849" t="e">
            <v>#N/A</v>
          </cell>
          <cell r="AF849" t="e">
            <v>#N/A</v>
          </cell>
        </row>
        <row r="850">
          <cell r="V850" t="e">
            <v>#N/A</v>
          </cell>
          <cell r="W850" t="e">
            <v>#N/A</v>
          </cell>
          <cell r="AA850" t="e">
            <v>#N/A</v>
          </cell>
          <cell r="AB850" t="e">
            <v>#N/A</v>
          </cell>
          <cell r="AC850" t="e">
            <v>#N/A</v>
          </cell>
          <cell r="AF850" t="e">
            <v>#N/A</v>
          </cell>
        </row>
        <row r="851">
          <cell r="V851" t="e">
            <v>#N/A</v>
          </cell>
          <cell r="W851" t="e">
            <v>#N/A</v>
          </cell>
          <cell r="AA851" t="e">
            <v>#N/A</v>
          </cell>
          <cell r="AB851" t="e">
            <v>#N/A</v>
          </cell>
          <cell r="AC851" t="e">
            <v>#N/A</v>
          </cell>
          <cell r="AF851" t="e">
            <v>#N/A</v>
          </cell>
        </row>
        <row r="852">
          <cell r="V852" t="e">
            <v>#N/A</v>
          </cell>
          <cell r="W852" t="e">
            <v>#N/A</v>
          </cell>
          <cell r="AA852" t="e">
            <v>#N/A</v>
          </cell>
          <cell r="AB852" t="e">
            <v>#N/A</v>
          </cell>
          <cell r="AC852" t="e">
            <v>#N/A</v>
          </cell>
          <cell r="AF852" t="e">
            <v>#N/A</v>
          </cell>
        </row>
        <row r="853">
          <cell r="V853" t="e">
            <v>#N/A</v>
          </cell>
          <cell r="W853" t="e">
            <v>#N/A</v>
          </cell>
          <cell r="AA853" t="e">
            <v>#N/A</v>
          </cell>
          <cell r="AB853" t="e">
            <v>#N/A</v>
          </cell>
          <cell r="AC853" t="e">
            <v>#N/A</v>
          </cell>
          <cell r="AF853" t="e">
            <v>#N/A</v>
          </cell>
        </row>
        <row r="854">
          <cell r="V854" t="e">
            <v>#N/A</v>
          </cell>
          <cell r="W854" t="e">
            <v>#N/A</v>
          </cell>
          <cell r="AA854" t="e">
            <v>#N/A</v>
          </cell>
          <cell r="AB854" t="e">
            <v>#N/A</v>
          </cell>
          <cell r="AC854" t="e">
            <v>#N/A</v>
          </cell>
          <cell r="AF854" t="e">
            <v>#N/A</v>
          </cell>
        </row>
        <row r="855">
          <cell r="V855" t="e">
            <v>#N/A</v>
          </cell>
          <cell r="W855" t="e">
            <v>#N/A</v>
          </cell>
          <cell r="AA855" t="e">
            <v>#N/A</v>
          </cell>
          <cell r="AB855" t="e">
            <v>#N/A</v>
          </cell>
          <cell r="AC855" t="e">
            <v>#N/A</v>
          </cell>
          <cell r="AF855" t="e">
            <v>#N/A</v>
          </cell>
        </row>
        <row r="856">
          <cell r="V856" t="e">
            <v>#N/A</v>
          </cell>
          <cell r="W856" t="e">
            <v>#N/A</v>
          </cell>
          <cell r="AA856" t="e">
            <v>#N/A</v>
          </cell>
          <cell r="AB856" t="e">
            <v>#N/A</v>
          </cell>
          <cell r="AC856" t="e">
            <v>#N/A</v>
          </cell>
          <cell r="AF856" t="e">
            <v>#N/A</v>
          </cell>
        </row>
        <row r="857">
          <cell r="V857" t="e">
            <v>#N/A</v>
          </cell>
          <cell r="W857" t="e">
            <v>#N/A</v>
          </cell>
          <cell r="AA857" t="e">
            <v>#N/A</v>
          </cell>
          <cell r="AB857" t="e">
            <v>#N/A</v>
          </cell>
          <cell r="AC857" t="e">
            <v>#N/A</v>
          </cell>
          <cell r="AF857" t="e">
            <v>#N/A</v>
          </cell>
        </row>
        <row r="858">
          <cell r="V858" t="e">
            <v>#N/A</v>
          </cell>
          <cell r="W858" t="e">
            <v>#N/A</v>
          </cell>
          <cell r="AA858" t="e">
            <v>#N/A</v>
          </cell>
          <cell r="AB858" t="e">
            <v>#N/A</v>
          </cell>
          <cell r="AC858" t="e">
            <v>#N/A</v>
          </cell>
          <cell r="AF858" t="e">
            <v>#N/A</v>
          </cell>
        </row>
        <row r="859">
          <cell r="V859" t="e">
            <v>#N/A</v>
          </cell>
          <cell r="W859" t="e">
            <v>#N/A</v>
          </cell>
          <cell r="AA859" t="e">
            <v>#N/A</v>
          </cell>
          <cell r="AB859" t="e">
            <v>#N/A</v>
          </cell>
          <cell r="AC859" t="e">
            <v>#N/A</v>
          </cell>
          <cell r="AF859" t="e">
            <v>#N/A</v>
          </cell>
        </row>
        <row r="860">
          <cell r="V860" t="e">
            <v>#N/A</v>
          </cell>
          <cell r="W860" t="e">
            <v>#N/A</v>
          </cell>
          <cell r="AA860" t="e">
            <v>#N/A</v>
          </cell>
          <cell r="AB860" t="e">
            <v>#N/A</v>
          </cell>
          <cell r="AC860" t="e">
            <v>#N/A</v>
          </cell>
          <cell r="AF860" t="e">
            <v>#N/A</v>
          </cell>
        </row>
        <row r="861">
          <cell r="V861" t="e">
            <v>#N/A</v>
          </cell>
          <cell r="W861" t="e">
            <v>#N/A</v>
          </cell>
          <cell r="AA861" t="e">
            <v>#N/A</v>
          </cell>
          <cell r="AB861" t="e">
            <v>#N/A</v>
          </cell>
          <cell r="AC861" t="e">
            <v>#N/A</v>
          </cell>
          <cell r="AF861" t="e">
            <v>#N/A</v>
          </cell>
        </row>
        <row r="862">
          <cell r="V862" t="e">
            <v>#N/A</v>
          </cell>
          <cell r="W862" t="e">
            <v>#N/A</v>
          </cell>
          <cell r="AA862" t="e">
            <v>#N/A</v>
          </cell>
          <cell r="AB862" t="e">
            <v>#N/A</v>
          </cell>
          <cell r="AC862" t="e">
            <v>#N/A</v>
          </cell>
          <cell r="AF862" t="e">
            <v>#N/A</v>
          </cell>
        </row>
        <row r="863">
          <cell r="V863" t="e">
            <v>#N/A</v>
          </cell>
          <cell r="W863" t="e">
            <v>#N/A</v>
          </cell>
          <cell r="AA863" t="e">
            <v>#N/A</v>
          </cell>
          <cell r="AB863" t="e">
            <v>#N/A</v>
          </cell>
          <cell r="AC863" t="e">
            <v>#N/A</v>
          </cell>
          <cell r="AF863" t="e">
            <v>#N/A</v>
          </cell>
        </row>
        <row r="864">
          <cell r="V864" t="e">
            <v>#N/A</v>
          </cell>
          <cell r="W864" t="e">
            <v>#N/A</v>
          </cell>
          <cell r="AA864" t="e">
            <v>#N/A</v>
          </cell>
          <cell r="AB864" t="e">
            <v>#N/A</v>
          </cell>
          <cell r="AC864" t="e">
            <v>#N/A</v>
          </cell>
          <cell r="AF864" t="e">
            <v>#N/A</v>
          </cell>
        </row>
        <row r="865">
          <cell r="V865" t="e">
            <v>#N/A</v>
          </cell>
          <cell r="W865" t="e">
            <v>#N/A</v>
          </cell>
          <cell r="AA865" t="e">
            <v>#N/A</v>
          </cell>
          <cell r="AB865" t="e">
            <v>#N/A</v>
          </cell>
          <cell r="AC865" t="e">
            <v>#N/A</v>
          </cell>
          <cell r="AF865" t="e">
            <v>#N/A</v>
          </cell>
        </row>
        <row r="866">
          <cell r="V866" t="e">
            <v>#N/A</v>
          </cell>
          <cell r="W866" t="e">
            <v>#N/A</v>
          </cell>
          <cell r="AA866" t="e">
            <v>#N/A</v>
          </cell>
          <cell r="AB866" t="e">
            <v>#N/A</v>
          </cell>
          <cell r="AC866" t="e">
            <v>#N/A</v>
          </cell>
          <cell r="AF866" t="e">
            <v>#N/A</v>
          </cell>
        </row>
        <row r="867">
          <cell r="V867" t="e">
            <v>#N/A</v>
          </cell>
          <cell r="W867" t="e">
            <v>#N/A</v>
          </cell>
          <cell r="AA867" t="e">
            <v>#N/A</v>
          </cell>
          <cell r="AB867" t="e">
            <v>#N/A</v>
          </cell>
          <cell r="AC867" t="e">
            <v>#N/A</v>
          </cell>
          <cell r="AF867" t="e">
            <v>#N/A</v>
          </cell>
        </row>
        <row r="868">
          <cell r="V868" t="e">
            <v>#N/A</v>
          </cell>
          <cell r="W868" t="e">
            <v>#N/A</v>
          </cell>
          <cell r="AA868" t="e">
            <v>#N/A</v>
          </cell>
          <cell r="AB868" t="e">
            <v>#N/A</v>
          </cell>
          <cell r="AC868" t="e">
            <v>#N/A</v>
          </cell>
          <cell r="AF868" t="e">
            <v>#N/A</v>
          </cell>
        </row>
        <row r="869">
          <cell r="V869" t="e">
            <v>#N/A</v>
          </cell>
          <cell r="W869" t="e">
            <v>#N/A</v>
          </cell>
          <cell r="AA869" t="e">
            <v>#N/A</v>
          </cell>
          <cell r="AB869" t="e">
            <v>#N/A</v>
          </cell>
          <cell r="AC869" t="e">
            <v>#N/A</v>
          </cell>
          <cell r="AF869" t="e">
            <v>#N/A</v>
          </cell>
        </row>
        <row r="870">
          <cell r="V870" t="e">
            <v>#N/A</v>
          </cell>
          <cell r="W870" t="e">
            <v>#N/A</v>
          </cell>
          <cell r="AA870" t="e">
            <v>#N/A</v>
          </cell>
          <cell r="AB870" t="e">
            <v>#N/A</v>
          </cell>
          <cell r="AC870" t="e">
            <v>#N/A</v>
          </cell>
          <cell r="AF870" t="e">
            <v>#N/A</v>
          </cell>
        </row>
        <row r="871">
          <cell r="V871" t="e">
            <v>#N/A</v>
          </cell>
          <cell r="W871" t="e">
            <v>#N/A</v>
          </cell>
          <cell r="AA871" t="e">
            <v>#N/A</v>
          </cell>
          <cell r="AB871" t="e">
            <v>#N/A</v>
          </cell>
          <cell r="AC871" t="e">
            <v>#N/A</v>
          </cell>
          <cell r="AF871" t="e">
            <v>#N/A</v>
          </cell>
        </row>
        <row r="872">
          <cell r="V872" t="e">
            <v>#N/A</v>
          </cell>
          <cell r="W872" t="e">
            <v>#N/A</v>
          </cell>
          <cell r="AA872" t="e">
            <v>#N/A</v>
          </cell>
          <cell r="AB872" t="e">
            <v>#N/A</v>
          </cell>
          <cell r="AC872" t="e">
            <v>#N/A</v>
          </cell>
          <cell r="AF872" t="e">
            <v>#N/A</v>
          </cell>
        </row>
        <row r="873">
          <cell r="V873" t="e">
            <v>#N/A</v>
          </cell>
          <cell r="W873" t="e">
            <v>#N/A</v>
          </cell>
          <cell r="AA873" t="e">
            <v>#N/A</v>
          </cell>
          <cell r="AB873" t="e">
            <v>#N/A</v>
          </cell>
          <cell r="AC873" t="e">
            <v>#N/A</v>
          </cell>
          <cell r="AF873" t="e">
            <v>#N/A</v>
          </cell>
        </row>
        <row r="874">
          <cell r="V874" t="e">
            <v>#N/A</v>
          </cell>
          <cell r="W874" t="e">
            <v>#N/A</v>
          </cell>
          <cell r="AA874" t="e">
            <v>#N/A</v>
          </cell>
          <cell r="AB874" t="e">
            <v>#N/A</v>
          </cell>
          <cell r="AC874" t="e">
            <v>#N/A</v>
          </cell>
          <cell r="AF874" t="e">
            <v>#N/A</v>
          </cell>
        </row>
        <row r="875">
          <cell r="V875" t="e">
            <v>#N/A</v>
          </cell>
          <cell r="W875" t="e">
            <v>#N/A</v>
          </cell>
          <cell r="AA875" t="e">
            <v>#N/A</v>
          </cell>
          <cell r="AB875" t="e">
            <v>#N/A</v>
          </cell>
          <cell r="AC875" t="e">
            <v>#N/A</v>
          </cell>
          <cell r="AF875" t="e">
            <v>#N/A</v>
          </cell>
        </row>
        <row r="876">
          <cell r="V876" t="e">
            <v>#N/A</v>
          </cell>
          <cell r="W876" t="e">
            <v>#N/A</v>
          </cell>
          <cell r="AA876" t="e">
            <v>#N/A</v>
          </cell>
          <cell r="AB876" t="e">
            <v>#N/A</v>
          </cell>
          <cell r="AC876" t="e">
            <v>#N/A</v>
          </cell>
          <cell r="AF876" t="e">
            <v>#N/A</v>
          </cell>
        </row>
        <row r="877">
          <cell r="V877" t="e">
            <v>#N/A</v>
          </cell>
          <cell r="W877" t="e">
            <v>#N/A</v>
          </cell>
          <cell r="AA877" t="e">
            <v>#N/A</v>
          </cell>
          <cell r="AB877" t="e">
            <v>#N/A</v>
          </cell>
          <cell r="AC877" t="e">
            <v>#N/A</v>
          </cell>
          <cell r="AF877" t="e">
            <v>#N/A</v>
          </cell>
        </row>
        <row r="878">
          <cell r="V878" t="e">
            <v>#N/A</v>
          </cell>
          <cell r="W878" t="e">
            <v>#N/A</v>
          </cell>
          <cell r="AA878" t="e">
            <v>#N/A</v>
          </cell>
          <cell r="AB878" t="e">
            <v>#N/A</v>
          </cell>
          <cell r="AC878" t="e">
            <v>#N/A</v>
          </cell>
          <cell r="AF878" t="e">
            <v>#N/A</v>
          </cell>
        </row>
        <row r="879">
          <cell r="V879" t="e">
            <v>#N/A</v>
          </cell>
          <cell r="W879" t="e">
            <v>#N/A</v>
          </cell>
          <cell r="AA879" t="e">
            <v>#N/A</v>
          </cell>
          <cell r="AB879" t="e">
            <v>#N/A</v>
          </cell>
          <cell r="AC879" t="e">
            <v>#N/A</v>
          </cell>
          <cell r="AF879" t="e">
            <v>#N/A</v>
          </cell>
        </row>
        <row r="880">
          <cell r="V880" t="e">
            <v>#N/A</v>
          </cell>
          <cell r="W880" t="e">
            <v>#N/A</v>
          </cell>
          <cell r="AA880" t="e">
            <v>#N/A</v>
          </cell>
          <cell r="AB880" t="e">
            <v>#N/A</v>
          </cell>
          <cell r="AC880" t="e">
            <v>#N/A</v>
          </cell>
          <cell r="AF880" t="e">
            <v>#N/A</v>
          </cell>
        </row>
        <row r="881">
          <cell r="V881" t="e">
            <v>#N/A</v>
          </cell>
          <cell r="W881" t="e">
            <v>#N/A</v>
          </cell>
          <cell r="AA881" t="e">
            <v>#N/A</v>
          </cell>
          <cell r="AB881" t="e">
            <v>#N/A</v>
          </cell>
          <cell r="AC881" t="e">
            <v>#N/A</v>
          </cell>
          <cell r="AF881" t="e">
            <v>#N/A</v>
          </cell>
        </row>
        <row r="882">
          <cell r="V882" t="e">
            <v>#N/A</v>
          </cell>
          <cell r="W882" t="e">
            <v>#N/A</v>
          </cell>
          <cell r="AA882" t="e">
            <v>#N/A</v>
          </cell>
          <cell r="AB882" t="e">
            <v>#N/A</v>
          </cell>
          <cell r="AC882" t="e">
            <v>#N/A</v>
          </cell>
          <cell r="AF882" t="e">
            <v>#N/A</v>
          </cell>
        </row>
        <row r="883">
          <cell r="V883" t="e">
            <v>#N/A</v>
          </cell>
          <cell r="W883" t="e">
            <v>#N/A</v>
          </cell>
          <cell r="AA883" t="e">
            <v>#N/A</v>
          </cell>
          <cell r="AB883" t="e">
            <v>#N/A</v>
          </cell>
          <cell r="AC883" t="e">
            <v>#N/A</v>
          </cell>
          <cell r="AF883" t="e">
            <v>#N/A</v>
          </cell>
        </row>
        <row r="884">
          <cell r="V884" t="e">
            <v>#N/A</v>
          </cell>
          <cell r="W884" t="e">
            <v>#N/A</v>
          </cell>
          <cell r="AA884" t="e">
            <v>#N/A</v>
          </cell>
          <cell r="AB884" t="e">
            <v>#N/A</v>
          </cell>
          <cell r="AC884" t="e">
            <v>#N/A</v>
          </cell>
          <cell r="AF884" t="e">
            <v>#N/A</v>
          </cell>
        </row>
        <row r="885">
          <cell r="V885" t="e">
            <v>#N/A</v>
          </cell>
          <cell r="W885" t="e">
            <v>#N/A</v>
          </cell>
          <cell r="AA885" t="e">
            <v>#N/A</v>
          </cell>
          <cell r="AB885" t="e">
            <v>#N/A</v>
          </cell>
          <cell r="AC885" t="e">
            <v>#N/A</v>
          </cell>
          <cell r="AF885" t="e">
            <v>#N/A</v>
          </cell>
        </row>
        <row r="886">
          <cell r="V886" t="e">
            <v>#N/A</v>
          </cell>
          <cell r="W886" t="e">
            <v>#N/A</v>
          </cell>
          <cell r="AA886" t="e">
            <v>#N/A</v>
          </cell>
          <cell r="AB886" t="e">
            <v>#N/A</v>
          </cell>
          <cell r="AC886" t="e">
            <v>#N/A</v>
          </cell>
          <cell r="AF886" t="e">
            <v>#N/A</v>
          </cell>
        </row>
        <row r="887">
          <cell r="V887" t="e">
            <v>#N/A</v>
          </cell>
          <cell r="W887" t="e">
            <v>#N/A</v>
          </cell>
          <cell r="AA887" t="e">
            <v>#N/A</v>
          </cell>
          <cell r="AB887" t="e">
            <v>#N/A</v>
          </cell>
          <cell r="AC887" t="e">
            <v>#N/A</v>
          </cell>
          <cell r="AF887" t="e">
            <v>#N/A</v>
          </cell>
        </row>
        <row r="888">
          <cell r="V888" t="e">
            <v>#N/A</v>
          </cell>
          <cell r="W888" t="e">
            <v>#N/A</v>
          </cell>
          <cell r="AA888" t="e">
            <v>#N/A</v>
          </cell>
          <cell r="AB888" t="e">
            <v>#N/A</v>
          </cell>
          <cell r="AC888" t="e">
            <v>#N/A</v>
          </cell>
          <cell r="AF888" t="e">
            <v>#N/A</v>
          </cell>
        </row>
        <row r="889">
          <cell r="V889" t="e">
            <v>#N/A</v>
          </cell>
          <cell r="W889" t="e">
            <v>#N/A</v>
          </cell>
          <cell r="AA889" t="e">
            <v>#N/A</v>
          </cell>
          <cell r="AB889" t="e">
            <v>#N/A</v>
          </cell>
          <cell r="AC889" t="e">
            <v>#N/A</v>
          </cell>
          <cell r="AF889" t="e">
            <v>#N/A</v>
          </cell>
        </row>
        <row r="890">
          <cell r="V890" t="e">
            <v>#N/A</v>
          </cell>
          <cell r="W890" t="e">
            <v>#N/A</v>
          </cell>
          <cell r="AA890" t="e">
            <v>#N/A</v>
          </cell>
          <cell r="AB890" t="e">
            <v>#N/A</v>
          </cell>
          <cell r="AC890" t="e">
            <v>#N/A</v>
          </cell>
          <cell r="AF890" t="e">
            <v>#N/A</v>
          </cell>
        </row>
        <row r="891">
          <cell r="V891" t="e">
            <v>#N/A</v>
          </cell>
          <cell r="W891" t="e">
            <v>#N/A</v>
          </cell>
          <cell r="AA891" t="e">
            <v>#N/A</v>
          </cell>
          <cell r="AB891" t="e">
            <v>#N/A</v>
          </cell>
          <cell r="AC891" t="e">
            <v>#N/A</v>
          </cell>
          <cell r="AF891" t="e">
            <v>#N/A</v>
          </cell>
        </row>
        <row r="892">
          <cell r="V892" t="e">
            <v>#N/A</v>
          </cell>
          <cell r="W892" t="e">
            <v>#N/A</v>
          </cell>
          <cell r="AA892" t="e">
            <v>#N/A</v>
          </cell>
          <cell r="AB892" t="e">
            <v>#N/A</v>
          </cell>
          <cell r="AC892" t="e">
            <v>#N/A</v>
          </cell>
          <cell r="AF892" t="e">
            <v>#N/A</v>
          </cell>
        </row>
        <row r="893">
          <cell r="V893" t="e">
            <v>#N/A</v>
          </cell>
          <cell r="W893" t="e">
            <v>#N/A</v>
          </cell>
          <cell r="AA893" t="e">
            <v>#N/A</v>
          </cell>
          <cell r="AB893" t="e">
            <v>#N/A</v>
          </cell>
          <cell r="AC893" t="e">
            <v>#N/A</v>
          </cell>
          <cell r="AF893" t="e">
            <v>#N/A</v>
          </cell>
        </row>
        <row r="894">
          <cell r="V894" t="e">
            <v>#N/A</v>
          </cell>
          <cell r="W894" t="e">
            <v>#N/A</v>
          </cell>
          <cell r="AA894" t="e">
            <v>#N/A</v>
          </cell>
          <cell r="AB894" t="e">
            <v>#N/A</v>
          </cell>
          <cell r="AC894" t="e">
            <v>#N/A</v>
          </cell>
          <cell r="AF894" t="e">
            <v>#N/A</v>
          </cell>
        </row>
        <row r="895">
          <cell r="V895" t="e">
            <v>#N/A</v>
          </cell>
          <cell r="W895" t="e">
            <v>#N/A</v>
          </cell>
          <cell r="AA895" t="e">
            <v>#N/A</v>
          </cell>
          <cell r="AB895" t="e">
            <v>#N/A</v>
          </cell>
          <cell r="AC895" t="e">
            <v>#N/A</v>
          </cell>
          <cell r="AF895" t="e">
            <v>#N/A</v>
          </cell>
        </row>
        <row r="896">
          <cell r="V896" t="e">
            <v>#N/A</v>
          </cell>
          <cell r="W896" t="e">
            <v>#N/A</v>
          </cell>
          <cell r="AA896" t="e">
            <v>#N/A</v>
          </cell>
          <cell r="AB896" t="e">
            <v>#N/A</v>
          </cell>
          <cell r="AC896" t="e">
            <v>#N/A</v>
          </cell>
          <cell r="AF896" t="e">
            <v>#N/A</v>
          </cell>
        </row>
        <row r="897">
          <cell r="V897" t="e">
            <v>#N/A</v>
          </cell>
          <cell r="W897" t="e">
            <v>#N/A</v>
          </cell>
          <cell r="AA897" t="e">
            <v>#N/A</v>
          </cell>
          <cell r="AB897" t="e">
            <v>#N/A</v>
          </cell>
          <cell r="AC897" t="e">
            <v>#N/A</v>
          </cell>
          <cell r="AF897" t="e">
            <v>#N/A</v>
          </cell>
        </row>
        <row r="898">
          <cell r="V898" t="e">
            <v>#N/A</v>
          </cell>
          <cell r="W898" t="e">
            <v>#N/A</v>
          </cell>
          <cell r="AA898" t="e">
            <v>#N/A</v>
          </cell>
          <cell r="AB898" t="e">
            <v>#N/A</v>
          </cell>
          <cell r="AC898" t="e">
            <v>#N/A</v>
          </cell>
          <cell r="AF898" t="e">
            <v>#N/A</v>
          </cell>
        </row>
        <row r="899">
          <cell r="V899" t="e">
            <v>#N/A</v>
          </cell>
          <cell r="W899" t="e">
            <v>#N/A</v>
          </cell>
          <cell r="AA899" t="e">
            <v>#N/A</v>
          </cell>
          <cell r="AB899" t="e">
            <v>#N/A</v>
          </cell>
          <cell r="AC899" t="e">
            <v>#N/A</v>
          </cell>
          <cell r="AF899" t="e">
            <v>#N/A</v>
          </cell>
        </row>
        <row r="900">
          <cell r="V900" t="e">
            <v>#N/A</v>
          </cell>
          <cell r="W900" t="e">
            <v>#N/A</v>
          </cell>
          <cell r="AA900" t="e">
            <v>#N/A</v>
          </cell>
          <cell r="AB900" t="e">
            <v>#N/A</v>
          </cell>
          <cell r="AC900" t="e">
            <v>#N/A</v>
          </cell>
          <cell r="AF900" t="e">
            <v>#N/A</v>
          </cell>
        </row>
        <row r="901">
          <cell r="V901" t="e">
            <v>#N/A</v>
          </cell>
          <cell r="W901" t="e">
            <v>#N/A</v>
          </cell>
          <cell r="AA901" t="e">
            <v>#N/A</v>
          </cell>
          <cell r="AB901" t="e">
            <v>#N/A</v>
          </cell>
          <cell r="AC901" t="e">
            <v>#N/A</v>
          </cell>
          <cell r="AF901" t="e">
            <v>#N/A</v>
          </cell>
        </row>
        <row r="902">
          <cell r="V902" t="e">
            <v>#N/A</v>
          </cell>
          <cell r="W902" t="e">
            <v>#N/A</v>
          </cell>
          <cell r="AA902" t="e">
            <v>#N/A</v>
          </cell>
          <cell r="AB902" t="e">
            <v>#N/A</v>
          </cell>
          <cell r="AC902" t="e">
            <v>#N/A</v>
          </cell>
          <cell r="AF902" t="e">
            <v>#N/A</v>
          </cell>
        </row>
        <row r="903">
          <cell r="V903" t="e">
            <v>#N/A</v>
          </cell>
          <cell r="W903" t="e">
            <v>#N/A</v>
          </cell>
          <cell r="AA903" t="e">
            <v>#N/A</v>
          </cell>
          <cell r="AB903" t="e">
            <v>#N/A</v>
          </cell>
          <cell r="AC903" t="e">
            <v>#N/A</v>
          </cell>
          <cell r="AF903" t="e">
            <v>#N/A</v>
          </cell>
        </row>
        <row r="904">
          <cell r="V904" t="e">
            <v>#N/A</v>
          </cell>
          <cell r="W904" t="e">
            <v>#N/A</v>
          </cell>
          <cell r="AA904" t="e">
            <v>#N/A</v>
          </cell>
          <cell r="AB904" t="e">
            <v>#N/A</v>
          </cell>
          <cell r="AC904" t="e">
            <v>#N/A</v>
          </cell>
          <cell r="AF904" t="e">
            <v>#N/A</v>
          </cell>
        </row>
        <row r="905">
          <cell r="V905" t="e">
            <v>#N/A</v>
          </cell>
          <cell r="W905" t="e">
            <v>#N/A</v>
          </cell>
          <cell r="AA905" t="e">
            <v>#N/A</v>
          </cell>
          <cell r="AB905" t="e">
            <v>#N/A</v>
          </cell>
          <cell r="AC905" t="e">
            <v>#N/A</v>
          </cell>
          <cell r="AF905" t="e">
            <v>#N/A</v>
          </cell>
        </row>
        <row r="906">
          <cell r="V906" t="e">
            <v>#N/A</v>
          </cell>
          <cell r="W906" t="e">
            <v>#N/A</v>
          </cell>
          <cell r="AA906" t="e">
            <v>#N/A</v>
          </cell>
          <cell r="AB906" t="e">
            <v>#N/A</v>
          </cell>
          <cell r="AC906" t="e">
            <v>#N/A</v>
          </cell>
          <cell r="AF906" t="e">
            <v>#N/A</v>
          </cell>
        </row>
        <row r="907">
          <cell r="V907" t="e">
            <v>#N/A</v>
          </cell>
          <cell r="W907" t="e">
            <v>#N/A</v>
          </cell>
          <cell r="AA907" t="e">
            <v>#N/A</v>
          </cell>
          <cell r="AB907" t="e">
            <v>#N/A</v>
          </cell>
          <cell r="AC907" t="e">
            <v>#N/A</v>
          </cell>
          <cell r="AF907" t="e">
            <v>#N/A</v>
          </cell>
        </row>
        <row r="908">
          <cell r="V908" t="e">
            <v>#N/A</v>
          </cell>
          <cell r="W908" t="e">
            <v>#N/A</v>
          </cell>
          <cell r="AA908" t="e">
            <v>#N/A</v>
          </cell>
          <cell r="AB908" t="e">
            <v>#N/A</v>
          </cell>
          <cell r="AC908" t="e">
            <v>#N/A</v>
          </cell>
          <cell r="AF908" t="e">
            <v>#N/A</v>
          </cell>
        </row>
        <row r="909">
          <cell r="V909" t="e">
            <v>#N/A</v>
          </cell>
          <cell r="W909" t="e">
            <v>#N/A</v>
          </cell>
          <cell r="AA909" t="e">
            <v>#N/A</v>
          </cell>
          <cell r="AB909" t="e">
            <v>#N/A</v>
          </cell>
          <cell r="AC909" t="e">
            <v>#N/A</v>
          </cell>
          <cell r="AF909" t="e">
            <v>#N/A</v>
          </cell>
        </row>
        <row r="910">
          <cell r="V910" t="e">
            <v>#N/A</v>
          </cell>
          <cell r="W910" t="e">
            <v>#N/A</v>
          </cell>
          <cell r="AA910" t="e">
            <v>#N/A</v>
          </cell>
          <cell r="AB910" t="e">
            <v>#N/A</v>
          </cell>
          <cell r="AC910" t="e">
            <v>#N/A</v>
          </cell>
          <cell r="AF910" t="e">
            <v>#N/A</v>
          </cell>
        </row>
        <row r="911">
          <cell r="V911" t="e">
            <v>#N/A</v>
          </cell>
          <cell r="W911" t="e">
            <v>#N/A</v>
          </cell>
          <cell r="AA911" t="e">
            <v>#N/A</v>
          </cell>
          <cell r="AB911" t="e">
            <v>#N/A</v>
          </cell>
          <cell r="AC911" t="e">
            <v>#N/A</v>
          </cell>
          <cell r="AF911" t="e">
            <v>#N/A</v>
          </cell>
        </row>
        <row r="912">
          <cell r="V912" t="e">
            <v>#N/A</v>
          </cell>
          <cell r="W912" t="e">
            <v>#N/A</v>
          </cell>
          <cell r="AA912" t="e">
            <v>#N/A</v>
          </cell>
          <cell r="AB912" t="e">
            <v>#N/A</v>
          </cell>
          <cell r="AC912" t="e">
            <v>#N/A</v>
          </cell>
          <cell r="AF912" t="e">
            <v>#N/A</v>
          </cell>
        </row>
        <row r="913">
          <cell r="V913" t="e">
            <v>#N/A</v>
          </cell>
          <cell r="W913" t="e">
            <v>#N/A</v>
          </cell>
          <cell r="AA913" t="e">
            <v>#N/A</v>
          </cell>
          <cell r="AB913" t="e">
            <v>#N/A</v>
          </cell>
          <cell r="AC913" t="e">
            <v>#N/A</v>
          </cell>
          <cell r="AF913" t="e">
            <v>#N/A</v>
          </cell>
        </row>
        <row r="914">
          <cell r="V914" t="e">
            <v>#N/A</v>
          </cell>
          <cell r="W914" t="e">
            <v>#N/A</v>
          </cell>
          <cell r="AA914" t="e">
            <v>#N/A</v>
          </cell>
          <cell r="AB914" t="e">
            <v>#N/A</v>
          </cell>
          <cell r="AC914" t="e">
            <v>#N/A</v>
          </cell>
          <cell r="AF914" t="e">
            <v>#N/A</v>
          </cell>
        </row>
        <row r="915">
          <cell r="V915" t="e">
            <v>#N/A</v>
          </cell>
          <cell r="W915" t="e">
            <v>#N/A</v>
          </cell>
          <cell r="AA915" t="e">
            <v>#N/A</v>
          </cell>
          <cell r="AB915" t="e">
            <v>#N/A</v>
          </cell>
          <cell r="AC915" t="e">
            <v>#N/A</v>
          </cell>
          <cell r="AF915" t="e">
            <v>#N/A</v>
          </cell>
        </row>
        <row r="916">
          <cell r="V916" t="e">
            <v>#N/A</v>
          </cell>
          <cell r="W916" t="e">
            <v>#N/A</v>
          </cell>
          <cell r="AA916" t="e">
            <v>#N/A</v>
          </cell>
          <cell r="AB916" t="e">
            <v>#N/A</v>
          </cell>
          <cell r="AC916" t="e">
            <v>#N/A</v>
          </cell>
          <cell r="AF916" t="e">
            <v>#N/A</v>
          </cell>
        </row>
        <row r="917">
          <cell r="V917" t="e">
            <v>#N/A</v>
          </cell>
          <cell r="W917" t="e">
            <v>#N/A</v>
          </cell>
          <cell r="AA917" t="e">
            <v>#N/A</v>
          </cell>
          <cell r="AB917" t="e">
            <v>#N/A</v>
          </cell>
          <cell r="AC917" t="e">
            <v>#N/A</v>
          </cell>
          <cell r="AF917" t="e">
            <v>#N/A</v>
          </cell>
        </row>
        <row r="918">
          <cell r="V918" t="e">
            <v>#N/A</v>
          </cell>
          <cell r="W918" t="e">
            <v>#N/A</v>
          </cell>
          <cell r="AA918" t="e">
            <v>#N/A</v>
          </cell>
          <cell r="AB918" t="e">
            <v>#N/A</v>
          </cell>
          <cell r="AC918" t="e">
            <v>#N/A</v>
          </cell>
          <cell r="AF918" t="e">
            <v>#N/A</v>
          </cell>
        </row>
        <row r="919">
          <cell r="V919" t="e">
            <v>#N/A</v>
          </cell>
          <cell r="W919" t="e">
            <v>#N/A</v>
          </cell>
          <cell r="AA919" t="e">
            <v>#N/A</v>
          </cell>
          <cell r="AB919" t="e">
            <v>#N/A</v>
          </cell>
          <cell r="AC919" t="e">
            <v>#N/A</v>
          </cell>
          <cell r="AF919" t="e">
            <v>#N/A</v>
          </cell>
        </row>
        <row r="920">
          <cell r="V920" t="e">
            <v>#N/A</v>
          </cell>
          <cell r="W920" t="e">
            <v>#N/A</v>
          </cell>
          <cell r="AA920" t="e">
            <v>#N/A</v>
          </cell>
          <cell r="AB920" t="e">
            <v>#N/A</v>
          </cell>
          <cell r="AC920" t="e">
            <v>#N/A</v>
          </cell>
          <cell r="AF920" t="e">
            <v>#N/A</v>
          </cell>
        </row>
        <row r="921">
          <cell r="V921" t="e">
            <v>#N/A</v>
          </cell>
          <cell r="W921" t="e">
            <v>#N/A</v>
          </cell>
          <cell r="AA921" t="e">
            <v>#N/A</v>
          </cell>
          <cell r="AB921" t="e">
            <v>#N/A</v>
          </cell>
          <cell r="AC921" t="e">
            <v>#N/A</v>
          </cell>
          <cell r="AF921" t="e">
            <v>#N/A</v>
          </cell>
        </row>
        <row r="922">
          <cell r="V922" t="e">
            <v>#N/A</v>
          </cell>
          <cell r="W922" t="e">
            <v>#N/A</v>
          </cell>
          <cell r="AA922" t="e">
            <v>#N/A</v>
          </cell>
          <cell r="AB922" t="e">
            <v>#N/A</v>
          </cell>
          <cell r="AC922" t="e">
            <v>#N/A</v>
          </cell>
          <cell r="AF922" t="e">
            <v>#N/A</v>
          </cell>
        </row>
        <row r="923">
          <cell r="V923" t="e">
            <v>#N/A</v>
          </cell>
          <cell r="W923" t="e">
            <v>#N/A</v>
          </cell>
          <cell r="AA923" t="e">
            <v>#N/A</v>
          </cell>
          <cell r="AB923" t="e">
            <v>#N/A</v>
          </cell>
          <cell r="AC923" t="e">
            <v>#N/A</v>
          </cell>
          <cell r="AF923" t="e">
            <v>#N/A</v>
          </cell>
        </row>
        <row r="924">
          <cell r="V924" t="e">
            <v>#N/A</v>
          </cell>
          <cell r="W924" t="e">
            <v>#N/A</v>
          </cell>
          <cell r="AA924" t="e">
            <v>#N/A</v>
          </cell>
          <cell r="AB924" t="e">
            <v>#N/A</v>
          </cell>
          <cell r="AC924" t="e">
            <v>#N/A</v>
          </cell>
          <cell r="AF924" t="e">
            <v>#N/A</v>
          </cell>
        </row>
        <row r="925">
          <cell r="V925" t="e">
            <v>#N/A</v>
          </cell>
          <cell r="W925" t="e">
            <v>#N/A</v>
          </cell>
          <cell r="AA925" t="e">
            <v>#N/A</v>
          </cell>
          <cell r="AB925" t="e">
            <v>#N/A</v>
          </cell>
          <cell r="AC925" t="e">
            <v>#N/A</v>
          </cell>
          <cell r="AF925" t="e">
            <v>#N/A</v>
          </cell>
        </row>
        <row r="926">
          <cell r="V926" t="e">
            <v>#N/A</v>
          </cell>
          <cell r="W926" t="e">
            <v>#N/A</v>
          </cell>
          <cell r="AA926" t="e">
            <v>#N/A</v>
          </cell>
          <cell r="AB926" t="e">
            <v>#N/A</v>
          </cell>
          <cell r="AC926" t="e">
            <v>#N/A</v>
          </cell>
          <cell r="AF926" t="e">
            <v>#N/A</v>
          </cell>
        </row>
        <row r="927">
          <cell r="V927" t="e">
            <v>#N/A</v>
          </cell>
          <cell r="W927" t="e">
            <v>#N/A</v>
          </cell>
          <cell r="AA927" t="e">
            <v>#N/A</v>
          </cell>
          <cell r="AB927" t="e">
            <v>#N/A</v>
          </cell>
          <cell r="AC927" t="e">
            <v>#N/A</v>
          </cell>
          <cell r="AF927" t="e">
            <v>#N/A</v>
          </cell>
        </row>
        <row r="928">
          <cell r="V928" t="e">
            <v>#N/A</v>
          </cell>
          <cell r="W928" t="e">
            <v>#N/A</v>
          </cell>
          <cell r="AA928" t="e">
            <v>#N/A</v>
          </cell>
          <cell r="AB928" t="e">
            <v>#N/A</v>
          </cell>
          <cell r="AC928" t="e">
            <v>#N/A</v>
          </cell>
          <cell r="AF928" t="e">
            <v>#N/A</v>
          </cell>
        </row>
        <row r="929">
          <cell r="V929" t="e">
            <v>#N/A</v>
          </cell>
          <cell r="W929" t="e">
            <v>#N/A</v>
          </cell>
          <cell r="AA929" t="e">
            <v>#N/A</v>
          </cell>
          <cell r="AB929" t="e">
            <v>#N/A</v>
          </cell>
          <cell r="AC929" t="e">
            <v>#N/A</v>
          </cell>
          <cell r="AF929" t="e">
            <v>#N/A</v>
          </cell>
        </row>
        <row r="930">
          <cell r="V930" t="e">
            <v>#N/A</v>
          </cell>
          <cell r="W930" t="e">
            <v>#N/A</v>
          </cell>
          <cell r="AA930" t="e">
            <v>#N/A</v>
          </cell>
          <cell r="AB930" t="e">
            <v>#N/A</v>
          </cell>
          <cell r="AC930" t="e">
            <v>#N/A</v>
          </cell>
          <cell r="AF930" t="e">
            <v>#N/A</v>
          </cell>
        </row>
        <row r="931">
          <cell r="V931" t="e">
            <v>#N/A</v>
          </cell>
          <cell r="W931" t="e">
            <v>#N/A</v>
          </cell>
          <cell r="AA931" t="e">
            <v>#N/A</v>
          </cell>
          <cell r="AB931" t="e">
            <v>#N/A</v>
          </cell>
          <cell r="AC931" t="e">
            <v>#N/A</v>
          </cell>
          <cell r="AF931" t="e">
            <v>#N/A</v>
          </cell>
        </row>
        <row r="932">
          <cell r="V932" t="e">
            <v>#N/A</v>
          </cell>
          <cell r="W932" t="e">
            <v>#N/A</v>
          </cell>
          <cell r="AA932" t="e">
            <v>#N/A</v>
          </cell>
          <cell r="AB932" t="e">
            <v>#N/A</v>
          </cell>
          <cell r="AC932" t="e">
            <v>#N/A</v>
          </cell>
          <cell r="AF932" t="e">
            <v>#N/A</v>
          </cell>
        </row>
        <row r="933">
          <cell r="V933" t="e">
            <v>#N/A</v>
          </cell>
          <cell r="W933" t="e">
            <v>#N/A</v>
          </cell>
          <cell r="AA933" t="e">
            <v>#N/A</v>
          </cell>
          <cell r="AB933" t="e">
            <v>#N/A</v>
          </cell>
          <cell r="AC933" t="e">
            <v>#N/A</v>
          </cell>
          <cell r="AF933" t="e">
            <v>#N/A</v>
          </cell>
        </row>
        <row r="934">
          <cell r="V934" t="e">
            <v>#N/A</v>
          </cell>
          <cell r="W934" t="e">
            <v>#N/A</v>
          </cell>
          <cell r="AA934" t="e">
            <v>#N/A</v>
          </cell>
          <cell r="AB934" t="e">
            <v>#N/A</v>
          </cell>
          <cell r="AC934" t="e">
            <v>#N/A</v>
          </cell>
          <cell r="AF934" t="e">
            <v>#N/A</v>
          </cell>
        </row>
        <row r="935">
          <cell r="V935" t="e">
            <v>#N/A</v>
          </cell>
          <cell r="W935" t="e">
            <v>#N/A</v>
          </cell>
          <cell r="AA935" t="e">
            <v>#N/A</v>
          </cell>
          <cell r="AB935" t="e">
            <v>#N/A</v>
          </cell>
          <cell r="AC935" t="e">
            <v>#N/A</v>
          </cell>
          <cell r="AF935" t="e">
            <v>#N/A</v>
          </cell>
        </row>
        <row r="936">
          <cell r="V936" t="e">
            <v>#N/A</v>
          </cell>
          <cell r="W936" t="e">
            <v>#N/A</v>
          </cell>
          <cell r="AA936" t="e">
            <v>#N/A</v>
          </cell>
          <cell r="AB936" t="e">
            <v>#N/A</v>
          </cell>
          <cell r="AC936" t="e">
            <v>#N/A</v>
          </cell>
          <cell r="AF936" t="e">
            <v>#N/A</v>
          </cell>
        </row>
        <row r="937">
          <cell r="V937" t="e">
            <v>#N/A</v>
          </cell>
          <cell r="W937" t="e">
            <v>#N/A</v>
          </cell>
          <cell r="AA937" t="e">
            <v>#N/A</v>
          </cell>
          <cell r="AB937" t="e">
            <v>#N/A</v>
          </cell>
          <cell r="AC937" t="e">
            <v>#N/A</v>
          </cell>
          <cell r="AF937" t="e">
            <v>#N/A</v>
          </cell>
        </row>
        <row r="938">
          <cell r="V938" t="e">
            <v>#N/A</v>
          </cell>
          <cell r="W938" t="e">
            <v>#N/A</v>
          </cell>
          <cell r="AA938" t="e">
            <v>#N/A</v>
          </cell>
          <cell r="AB938" t="e">
            <v>#N/A</v>
          </cell>
          <cell r="AC938" t="e">
            <v>#N/A</v>
          </cell>
          <cell r="AF938" t="e">
            <v>#N/A</v>
          </cell>
        </row>
        <row r="939">
          <cell r="V939" t="e">
            <v>#N/A</v>
          </cell>
          <cell r="W939" t="e">
            <v>#N/A</v>
          </cell>
          <cell r="AA939" t="e">
            <v>#N/A</v>
          </cell>
          <cell r="AB939" t="e">
            <v>#N/A</v>
          </cell>
          <cell r="AC939" t="e">
            <v>#N/A</v>
          </cell>
          <cell r="AF939" t="e">
            <v>#N/A</v>
          </cell>
        </row>
        <row r="940">
          <cell r="V940" t="e">
            <v>#N/A</v>
          </cell>
          <cell r="W940" t="e">
            <v>#N/A</v>
          </cell>
          <cell r="AA940" t="e">
            <v>#N/A</v>
          </cell>
          <cell r="AB940" t="e">
            <v>#N/A</v>
          </cell>
          <cell r="AC940" t="e">
            <v>#N/A</v>
          </cell>
          <cell r="AF940" t="e">
            <v>#N/A</v>
          </cell>
        </row>
        <row r="941">
          <cell r="V941" t="e">
            <v>#N/A</v>
          </cell>
          <cell r="W941" t="e">
            <v>#N/A</v>
          </cell>
          <cell r="AA941" t="e">
            <v>#N/A</v>
          </cell>
          <cell r="AB941" t="e">
            <v>#N/A</v>
          </cell>
          <cell r="AC941" t="e">
            <v>#N/A</v>
          </cell>
          <cell r="AF941" t="e">
            <v>#N/A</v>
          </cell>
        </row>
        <row r="942">
          <cell r="V942" t="e">
            <v>#N/A</v>
          </cell>
          <cell r="W942" t="e">
            <v>#N/A</v>
          </cell>
          <cell r="AA942" t="e">
            <v>#N/A</v>
          </cell>
          <cell r="AB942" t="e">
            <v>#N/A</v>
          </cell>
          <cell r="AC942" t="e">
            <v>#N/A</v>
          </cell>
          <cell r="AF942" t="e">
            <v>#N/A</v>
          </cell>
        </row>
        <row r="943">
          <cell r="V943" t="e">
            <v>#N/A</v>
          </cell>
          <cell r="W943" t="e">
            <v>#N/A</v>
          </cell>
          <cell r="AA943" t="e">
            <v>#N/A</v>
          </cell>
          <cell r="AB943" t="e">
            <v>#N/A</v>
          </cell>
          <cell r="AC943" t="e">
            <v>#N/A</v>
          </cell>
          <cell r="AF943" t="e">
            <v>#N/A</v>
          </cell>
        </row>
        <row r="944">
          <cell r="V944" t="e">
            <v>#N/A</v>
          </cell>
          <cell r="W944" t="e">
            <v>#N/A</v>
          </cell>
          <cell r="AA944" t="e">
            <v>#N/A</v>
          </cell>
          <cell r="AB944" t="e">
            <v>#N/A</v>
          </cell>
          <cell r="AC944" t="e">
            <v>#N/A</v>
          </cell>
          <cell r="AF944" t="e">
            <v>#N/A</v>
          </cell>
        </row>
        <row r="945">
          <cell r="V945" t="e">
            <v>#N/A</v>
          </cell>
          <cell r="W945" t="e">
            <v>#N/A</v>
          </cell>
          <cell r="AA945" t="e">
            <v>#N/A</v>
          </cell>
          <cell r="AB945" t="e">
            <v>#N/A</v>
          </cell>
          <cell r="AC945" t="e">
            <v>#N/A</v>
          </cell>
          <cell r="AF945" t="e">
            <v>#N/A</v>
          </cell>
        </row>
        <row r="946">
          <cell r="V946" t="e">
            <v>#N/A</v>
          </cell>
          <cell r="W946" t="e">
            <v>#N/A</v>
          </cell>
          <cell r="AA946" t="e">
            <v>#N/A</v>
          </cell>
          <cell r="AB946" t="e">
            <v>#N/A</v>
          </cell>
          <cell r="AC946" t="e">
            <v>#N/A</v>
          </cell>
          <cell r="AF946" t="e">
            <v>#N/A</v>
          </cell>
        </row>
        <row r="947">
          <cell r="V947" t="e">
            <v>#N/A</v>
          </cell>
          <cell r="W947" t="e">
            <v>#N/A</v>
          </cell>
          <cell r="AA947" t="e">
            <v>#N/A</v>
          </cell>
          <cell r="AB947" t="e">
            <v>#N/A</v>
          </cell>
          <cell r="AC947" t="e">
            <v>#N/A</v>
          </cell>
          <cell r="AF947" t="e">
            <v>#N/A</v>
          </cell>
        </row>
        <row r="948">
          <cell r="V948" t="e">
            <v>#N/A</v>
          </cell>
          <cell r="W948" t="e">
            <v>#N/A</v>
          </cell>
          <cell r="AA948" t="e">
            <v>#N/A</v>
          </cell>
          <cell r="AB948" t="e">
            <v>#N/A</v>
          </cell>
          <cell r="AC948" t="e">
            <v>#N/A</v>
          </cell>
          <cell r="AF948" t="e">
            <v>#N/A</v>
          </cell>
        </row>
        <row r="949">
          <cell r="V949" t="e">
            <v>#N/A</v>
          </cell>
          <cell r="W949" t="e">
            <v>#N/A</v>
          </cell>
          <cell r="AA949" t="e">
            <v>#N/A</v>
          </cell>
          <cell r="AB949" t="e">
            <v>#N/A</v>
          </cell>
          <cell r="AC949" t="e">
            <v>#N/A</v>
          </cell>
          <cell r="AF949" t="e">
            <v>#N/A</v>
          </cell>
        </row>
        <row r="950">
          <cell r="V950" t="e">
            <v>#N/A</v>
          </cell>
          <cell r="W950" t="e">
            <v>#N/A</v>
          </cell>
          <cell r="AA950" t="e">
            <v>#N/A</v>
          </cell>
          <cell r="AB950" t="e">
            <v>#N/A</v>
          </cell>
          <cell r="AC950" t="e">
            <v>#N/A</v>
          </cell>
          <cell r="AF950" t="e">
            <v>#N/A</v>
          </cell>
        </row>
        <row r="951">
          <cell r="V951" t="e">
            <v>#N/A</v>
          </cell>
          <cell r="W951" t="e">
            <v>#N/A</v>
          </cell>
          <cell r="AA951" t="e">
            <v>#N/A</v>
          </cell>
          <cell r="AB951" t="e">
            <v>#N/A</v>
          </cell>
          <cell r="AC951" t="e">
            <v>#N/A</v>
          </cell>
          <cell r="AF951" t="e">
            <v>#N/A</v>
          </cell>
        </row>
        <row r="952">
          <cell r="V952" t="e">
            <v>#N/A</v>
          </cell>
          <cell r="W952" t="e">
            <v>#N/A</v>
          </cell>
          <cell r="AA952" t="e">
            <v>#N/A</v>
          </cell>
          <cell r="AB952" t="e">
            <v>#N/A</v>
          </cell>
          <cell r="AC952" t="e">
            <v>#N/A</v>
          </cell>
          <cell r="AF952" t="e">
            <v>#N/A</v>
          </cell>
        </row>
        <row r="953">
          <cell r="V953" t="e">
            <v>#N/A</v>
          </cell>
          <cell r="W953" t="e">
            <v>#N/A</v>
          </cell>
          <cell r="AA953" t="e">
            <v>#N/A</v>
          </cell>
          <cell r="AB953" t="e">
            <v>#N/A</v>
          </cell>
          <cell r="AC953" t="e">
            <v>#N/A</v>
          </cell>
          <cell r="AF953" t="e">
            <v>#N/A</v>
          </cell>
        </row>
        <row r="954">
          <cell r="V954" t="e">
            <v>#N/A</v>
          </cell>
          <cell r="W954" t="e">
            <v>#N/A</v>
          </cell>
          <cell r="AA954" t="e">
            <v>#N/A</v>
          </cell>
          <cell r="AB954" t="e">
            <v>#N/A</v>
          </cell>
          <cell r="AC954" t="e">
            <v>#N/A</v>
          </cell>
          <cell r="AF954" t="e">
            <v>#N/A</v>
          </cell>
        </row>
        <row r="955">
          <cell r="V955" t="e">
            <v>#N/A</v>
          </cell>
          <cell r="W955" t="e">
            <v>#N/A</v>
          </cell>
          <cell r="AA955" t="e">
            <v>#N/A</v>
          </cell>
          <cell r="AB955" t="e">
            <v>#N/A</v>
          </cell>
          <cell r="AC955" t="e">
            <v>#N/A</v>
          </cell>
          <cell r="AF955" t="e">
            <v>#N/A</v>
          </cell>
        </row>
        <row r="956">
          <cell r="V956" t="e">
            <v>#N/A</v>
          </cell>
          <cell r="W956" t="e">
            <v>#N/A</v>
          </cell>
          <cell r="AA956" t="e">
            <v>#N/A</v>
          </cell>
          <cell r="AB956" t="e">
            <v>#N/A</v>
          </cell>
          <cell r="AC956" t="e">
            <v>#N/A</v>
          </cell>
          <cell r="AF956" t="e">
            <v>#N/A</v>
          </cell>
        </row>
        <row r="957">
          <cell r="V957" t="e">
            <v>#N/A</v>
          </cell>
          <cell r="W957" t="e">
            <v>#N/A</v>
          </cell>
          <cell r="AA957" t="e">
            <v>#N/A</v>
          </cell>
          <cell r="AB957" t="e">
            <v>#N/A</v>
          </cell>
          <cell r="AC957" t="e">
            <v>#N/A</v>
          </cell>
          <cell r="AF957" t="e">
            <v>#N/A</v>
          </cell>
        </row>
        <row r="958">
          <cell r="V958" t="e">
            <v>#N/A</v>
          </cell>
          <cell r="W958" t="e">
            <v>#N/A</v>
          </cell>
          <cell r="AA958" t="e">
            <v>#N/A</v>
          </cell>
          <cell r="AB958" t="e">
            <v>#N/A</v>
          </cell>
          <cell r="AC958" t="e">
            <v>#N/A</v>
          </cell>
          <cell r="AF958" t="e">
            <v>#N/A</v>
          </cell>
        </row>
        <row r="959">
          <cell r="V959" t="e">
            <v>#N/A</v>
          </cell>
          <cell r="W959" t="e">
            <v>#N/A</v>
          </cell>
          <cell r="AA959" t="e">
            <v>#N/A</v>
          </cell>
          <cell r="AB959" t="e">
            <v>#N/A</v>
          </cell>
          <cell r="AC959" t="e">
            <v>#N/A</v>
          </cell>
          <cell r="AF959" t="e">
            <v>#N/A</v>
          </cell>
        </row>
        <row r="960">
          <cell r="V960" t="e">
            <v>#N/A</v>
          </cell>
          <cell r="W960" t="e">
            <v>#N/A</v>
          </cell>
          <cell r="AA960" t="e">
            <v>#N/A</v>
          </cell>
          <cell r="AB960" t="e">
            <v>#N/A</v>
          </cell>
          <cell r="AC960" t="e">
            <v>#N/A</v>
          </cell>
          <cell r="AF960" t="e">
            <v>#N/A</v>
          </cell>
        </row>
        <row r="961">
          <cell r="V961" t="e">
            <v>#N/A</v>
          </cell>
          <cell r="W961" t="e">
            <v>#N/A</v>
          </cell>
          <cell r="AA961" t="e">
            <v>#N/A</v>
          </cell>
          <cell r="AB961" t="e">
            <v>#N/A</v>
          </cell>
          <cell r="AC961" t="e">
            <v>#N/A</v>
          </cell>
          <cell r="AF961" t="e">
            <v>#N/A</v>
          </cell>
        </row>
        <row r="962">
          <cell r="V962" t="e">
            <v>#N/A</v>
          </cell>
          <cell r="W962" t="e">
            <v>#N/A</v>
          </cell>
          <cell r="AA962" t="e">
            <v>#N/A</v>
          </cell>
          <cell r="AB962" t="e">
            <v>#N/A</v>
          </cell>
          <cell r="AC962" t="e">
            <v>#N/A</v>
          </cell>
          <cell r="AF962" t="e">
            <v>#N/A</v>
          </cell>
        </row>
        <row r="963">
          <cell r="V963" t="e">
            <v>#N/A</v>
          </cell>
          <cell r="W963" t="e">
            <v>#N/A</v>
          </cell>
          <cell r="AA963" t="e">
            <v>#N/A</v>
          </cell>
          <cell r="AB963" t="e">
            <v>#N/A</v>
          </cell>
          <cell r="AC963" t="e">
            <v>#N/A</v>
          </cell>
          <cell r="AF963" t="e">
            <v>#N/A</v>
          </cell>
        </row>
        <row r="964">
          <cell r="V964" t="e">
            <v>#N/A</v>
          </cell>
          <cell r="W964" t="e">
            <v>#N/A</v>
          </cell>
          <cell r="AA964" t="e">
            <v>#N/A</v>
          </cell>
          <cell r="AB964" t="e">
            <v>#N/A</v>
          </cell>
          <cell r="AC964" t="e">
            <v>#N/A</v>
          </cell>
          <cell r="AF964" t="e">
            <v>#N/A</v>
          </cell>
        </row>
        <row r="965">
          <cell r="V965" t="e">
            <v>#N/A</v>
          </cell>
          <cell r="W965" t="e">
            <v>#N/A</v>
          </cell>
          <cell r="AA965" t="e">
            <v>#N/A</v>
          </cell>
          <cell r="AB965" t="e">
            <v>#N/A</v>
          </cell>
          <cell r="AC965" t="e">
            <v>#N/A</v>
          </cell>
          <cell r="AF965" t="e">
            <v>#N/A</v>
          </cell>
        </row>
        <row r="966">
          <cell r="V966" t="e">
            <v>#N/A</v>
          </cell>
          <cell r="W966" t="e">
            <v>#N/A</v>
          </cell>
          <cell r="AA966" t="e">
            <v>#N/A</v>
          </cell>
          <cell r="AB966" t="e">
            <v>#N/A</v>
          </cell>
          <cell r="AC966" t="e">
            <v>#N/A</v>
          </cell>
          <cell r="AF966" t="e">
            <v>#N/A</v>
          </cell>
        </row>
        <row r="967">
          <cell r="V967" t="e">
            <v>#N/A</v>
          </cell>
          <cell r="W967" t="e">
            <v>#N/A</v>
          </cell>
          <cell r="AA967" t="e">
            <v>#N/A</v>
          </cell>
          <cell r="AB967" t="e">
            <v>#N/A</v>
          </cell>
          <cell r="AC967" t="e">
            <v>#N/A</v>
          </cell>
          <cell r="AF967" t="e">
            <v>#N/A</v>
          </cell>
        </row>
        <row r="968">
          <cell r="V968" t="e">
            <v>#N/A</v>
          </cell>
          <cell r="W968" t="e">
            <v>#N/A</v>
          </cell>
          <cell r="AA968" t="e">
            <v>#N/A</v>
          </cell>
          <cell r="AB968" t="e">
            <v>#N/A</v>
          </cell>
          <cell r="AC968" t="e">
            <v>#N/A</v>
          </cell>
          <cell r="AF968" t="e">
            <v>#N/A</v>
          </cell>
        </row>
        <row r="969">
          <cell r="V969" t="e">
            <v>#N/A</v>
          </cell>
          <cell r="W969" t="e">
            <v>#N/A</v>
          </cell>
          <cell r="AA969" t="e">
            <v>#N/A</v>
          </cell>
          <cell r="AB969" t="e">
            <v>#N/A</v>
          </cell>
          <cell r="AC969" t="e">
            <v>#N/A</v>
          </cell>
          <cell r="AF969" t="e">
            <v>#N/A</v>
          </cell>
        </row>
        <row r="970">
          <cell r="V970" t="e">
            <v>#N/A</v>
          </cell>
          <cell r="W970" t="e">
            <v>#N/A</v>
          </cell>
          <cell r="AA970" t="e">
            <v>#N/A</v>
          </cell>
          <cell r="AB970" t="e">
            <v>#N/A</v>
          </cell>
          <cell r="AC970" t="e">
            <v>#N/A</v>
          </cell>
          <cell r="AF970" t="e">
            <v>#N/A</v>
          </cell>
        </row>
        <row r="971">
          <cell r="V971" t="e">
            <v>#N/A</v>
          </cell>
          <cell r="W971" t="e">
            <v>#N/A</v>
          </cell>
          <cell r="AA971" t="e">
            <v>#N/A</v>
          </cell>
          <cell r="AB971" t="e">
            <v>#N/A</v>
          </cell>
          <cell r="AC971" t="e">
            <v>#N/A</v>
          </cell>
          <cell r="AF971" t="e">
            <v>#N/A</v>
          </cell>
        </row>
        <row r="972">
          <cell r="V972" t="e">
            <v>#N/A</v>
          </cell>
          <cell r="W972" t="e">
            <v>#N/A</v>
          </cell>
          <cell r="AA972" t="e">
            <v>#N/A</v>
          </cell>
          <cell r="AB972" t="e">
            <v>#N/A</v>
          </cell>
          <cell r="AC972" t="e">
            <v>#N/A</v>
          </cell>
          <cell r="AF972" t="e">
            <v>#N/A</v>
          </cell>
        </row>
        <row r="973">
          <cell r="V973" t="e">
            <v>#N/A</v>
          </cell>
          <cell r="W973" t="e">
            <v>#N/A</v>
          </cell>
          <cell r="AA973" t="e">
            <v>#N/A</v>
          </cell>
          <cell r="AB973" t="e">
            <v>#N/A</v>
          </cell>
          <cell r="AC973" t="e">
            <v>#N/A</v>
          </cell>
          <cell r="AF973" t="e">
            <v>#N/A</v>
          </cell>
        </row>
        <row r="974">
          <cell r="V974" t="e">
            <v>#N/A</v>
          </cell>
          <cell r="W974" t="e">
            <v>#N/A</v>
          </cell>
          <cell r="AA974" t="e">
            <v>#N/A</v>
          </cell>
          <cell r="AB974" t="e">
            <v>#N/A</v>
          </cell>
          <cell r="AC974" t="e">
            <v>#N/A</v>
          </cell>
          <cell r="AF974" t="e">
            <v>#N/A</v>
          </cell>
        </row>
        <row r="975">
          <cell r="V975" t="e">
            <v>#N/A</v>
          </cell>
          <cell r="W975" t="e">
            <v>#N/A</v>
          </cell>
          <cell r="AA975" t="e">
            <v>#N/A</v>
          </cell>
          <cell r="AB975" t="e">
            <v>#N/A</v>
          </cell>
          <cell r="AC975" t="e">
            <v>#N/A</v>
          </cell>
          <cell r="AF975" t="e">
            <v>#N/A</v>
          </cell>
        </row>
        <row r="976">
          <cell r="V976" t="e">
            <v>#N/A</v>
          </cell>
          <cell r="W976" t="e">
            <v>#N/A</v>
          </cell>
          <cell r="AA976" t="e">
            <v>#N/A</v>
          </cell>
          <cell r="AB976" t="e">
            <v>#N/A</v>
          </cell>
          <cell r="AC976" t="e">
            <v>#N/A</v>
          </cell>
          <cell r="AF976" t="e">
            <v>#N/A</v>
          </cell>
        </row>
        <row r="977">
          <cell r="V977" t="e">
            <v>#N/A</v>
          </cell>
          <cell r="W977" t="e">
            <v>#N/A</v>
          </cell>
          <cell r="AA977" t="e">
            <v>#N/A</v>
          </cell>
          <cell r="AB977" t="e">
            <v>#N/A</v>
          </cell>
          <cell r="AC977" t="e">
            <v>#N/A</v>
          </cell>
          <cell r="AF977" t="e">
            <v>#N/A</v>
          </cell>
        </row>
        <row r="978">
          <cell r="V978" t="e">
            <v>#N/A</v>
          </cell>
          <cell r="W978" t="e">
            <v>#N/A</v>
          </cell>
          <cell r="AA978" t="e">
            <v>#N/A</v>
          </cell>
          <cell r="AB978" t="e">
            <v>#N/A</v>
          </cell>
          <cell r="AC978" t="e">
            <v>#N/A</v>
          </cell>
          <cell r="AF978" t="e">
            <v>#N/A</v>
          </cell>
        </row>
        <row r="979">
          <cell r="V979" t="e">
            <v>#N/A</v>
          </cell>
          <cell r="W979" t="e">
            <v>#N/A</v>
          </cell>
          <cell r="AA979" t="e">
            <v>#N/A</v>
          </cell>
          <cell r="AB979" t="e">
            <v>#N/A</v>
          </cell>
          <cell r="AC979" t="e">
            <v>#N/A</v>
          </cell>
          <cell r="AF979" t="e">
            <v>#N/A</v>
          </cell>
        </row>
        <row r="980">
          <cell r="V980" t="e">
            <v>#N/A</v>
          </cell>
          <cell r="W980" t="e">
            <v>#N/A</v>
          </cell>
          <cell r="AA980" t="e">
            <v>#N/A</v>
          </cell>
          <cell r="AB980" t="e">
            <v>#N/A</v>
          </cell>
          <cell r="AC980" t="e">
            <v>#N/A</v>
          </cell>
          <cell r="AF980" t="e">
            <v>#N/A</v>
          </cell>
        </row>
        <row r="981">
          <cell r="V981" t="e">
            <v>#N/A</v>
          </cell>
          <cell r="W981" t="e">
            <v>#N/A</v>
          </cell>
          <cell r="AA981" t="e">
            <v>#N/A</v>
          </cell>
          <cell r="AB981" t="e">
            <v>#N/A</v>
          </cell>
          <cell r="AC981" t="e">
            <v>#N/A</v>
          </cell>
          <cell r="AF981" t="e">
            <v>#N/A</v>
          </cell>
        </row>
        <row r="982">
          <cell r="V982" t="e">
            <v>#N/A</v>
          </cell>
          <cell r="W982" t="e">
            <v>#N/A</v>
          </cell>
          <cell r="AA982" t="e">
            <v>#N/A</v>
          </cell>
          <cell r="AB982" t="e">
            <v>#N/A</v>
          </cell>
          <cell r="AC982" t="e">
            <v>#N/A</v>
          </cell>
          <cell r="AF982" t="e">
            <v>#N/A</v>
          </cell>
        </row>
        <row r="983">
          <cell r="V983" t="e">
            <v>#N/A</v>
          </cell>
          <cell r="W983" t="e">
            <v>#N/A</v>
          </cell>
          <cell r="AA983" t="e">
            <v>#N/A</v>
          </cell>
          <cell r="AB983" t="e">
            <v>#N/A</v>
          </cell>
          <cell r="AC983" t="e">
            <v>#N/A</v>
          </cell>
          <cell r="AF983" t="e">
            <v>#N/A</v>
          </cell>
        </row>
        <row r="984">
          <cell r="V984" t="e">
            <v>#N/A</v>
          </cell>
          <cell r="W984" t="e">
            <v>#N/A</v>
          </cell>
          <cell r="AA984" t="e">
            <v>#N/A</v>
          </cell>
          <cell r="AB984" t="e">
            <v>#N/A</v>
          </cell>
          <cell r="AC984" t="e">
            <v>#N/A</v>
          </cell>
          <cell r="AF984" t="e">
            <v>#N/A</v>
          </cell>
        </row>
        <row r="985">
          <cell r="V985" t="e">
            <v>#N/A</v>
          </cell>
          <cell r="W985" t="e">
            <v>#N/A</v>
          </cell>
          <cell r="AA985" t="e">
            <v>#N/A</v>
          </cell>
          <cell r="AB985" t="e">
            <v>#N/A</v>
          </cell>
          <cell r="AC985" t="e">
            <v>#N/A</v>
          </cell>
          <cell r="AF985" t="e">
            <v>#N/A</v>
          </cell>
        </row>
        <row r="986">
          <cell r="V986" t="e">
            <v>#N/A</v>
          </cell>
          <cell r="W986" t="e">
            <v>#N/A</v>
          </cell>
          <cell r="AA986" t="e">
            <v>#N/A</v>
          </cell>
          <cell r="AB986" t="e">
            <v>#N/A</v>
          </cell>
          <cell r="AC986" t="e">
            <v>#N/A</v>
          </cell>
          <cell r="AF986" t="e">
            <v>#N/A</v>
          </cell>
        </row>
        <row r="987">
          <cell r="V987" t="e">
            <v>#N/A</v>
          </cell>
          <cell r="W987" t="e">
            <v>#N/A</v>
          </cell>
          <cell r="AA987" t="e">
            <v>#N/A</v>
          </cell>
          <cell r="AB987" t="e">
            <v>#N/A</v>
          </cell>
          <cell r="AC987" t="e">
            <v>#N/A</v>
          </cell>
          <cell r="AF987" t="e">
            <v>#N/A</v>
          </cell>
        </row>
        <row r="988">
          <cell r="V988" t="e">
            <v>#N/A</v>
          </cell>
          <cell r="W988" t="e">
            <v>#N/A</v>
          </cell>
          <cell r="AA988" t="e">
            <v>#N/A</v>
          </cell>
          <cell r="AB988" t="e">
            <v>#N/A</v>
          </cell>
          <cell r="AC988" t="e">
            <v>#N/A</v>
          </cell>
          <cell r="AF988" t="e">
            <v>#N/A</v>
          </cell>
        </row>
        <row r="989">
          <cell r="V989" t="e">
            <v>#N/A</v>
          </cell>
          <cell r="W989" t="e">
            <v>#N/A</v>
          </cell>
          <cell r="AA989" t="e">
            <v>#N/A</v>
          </cell>
          <cell r="AB989" t="e">
            <v>#N/A</v>
          </cell>
          <cell r="AC989" t="e">
            <v>#N/A</v>
          </cell>
          <cell r="AF989" t="e">
            <v>#N/A</v>
          </cell>
        </row>
        <row r="990">
          <cell r="V990" t="e">
            <v>#N/A</v>
          </cell>
          <cell r="W990" t="e">
            <v>#N/A</v>
          </cell>
          <cell r="AA990" t="e">
            <v>#N/A</v>
          </cell>
          <cell r="AB990" t="e">
            <v>#N/A</v>
          </cell>
          <cell r="AC990" t="e">
            <v>#N/A</v>
          </cell>
          <cell r="AF990" t="e">
            <v>#N/A</v>
          </cell>
        </row>
        <row r="991">
          <cell r="V991" t="e">
            <v>#N/A</v>
          </cell>
          <cell r="W991" t="e">
            <v>#N/A</v>
          </cell>
          <cell r="AA991" t="e">
            <v>#N/A</v>
          </cell>
          <cell r="AB991" t="e">
            <v>#N/A</v>
          </cell>
          <cell r="AC991" t="e">
            <v>#N/A</v>
          </cell>
          <cell r="AF991" t="e">
            <v>#N/A</v>
          </cell>
        </row>
        <row r="992">
          <cell r="V992" t="e">
            <v>#N/A</v>
          </cell>
          <cell r="W992" t="e">
            <v>#N/A</v>
          </cell>
          <cell r="AA992" t="e">
            <v>#N/A</v>
          </cell>
          <cell r="AB992" t="e">
            <v>#N/A</v>
          </cell>
          <cell r="AC992" t="e">
            <v>#N/A</v>
          </cell>
          <cell r="AF992" t="e">
            <v>#N/A</v>
          </cell>
        </row>
        <row r="993">
          <cell r="V993" t="e">
            <v>#N/A</v>
          </cell>
          <cell r="W993" t="e">
            <v>#N/A</v>
          </cell>
          <cell r="AA993" t="e">
            <v>#N/A</v>
          </cell>
          <cell r="AB993" t="e">
            <v>#N/A</v>
          </cell>
          <cell r="AC993" t="e">
            <v>#N/A</v>
          </cell>
          <cell r="AF993" t="e">
            <v>#N/A</v>
          </cell>
        </row>
        <row r="994">
          <cell r="V994" t="e">
            <v>#N/A</v>
          </cell>
          <cell r="W994" t="e">
            <v>#N/A</v>
          </cell>
          <cell r="AA994" t="e">
            <v>#N/A</v>
          </cell>
          <cell r="AB994" t="e">
            <v>#N/A</v>
          </cell>
          <cell r="AC994" t="e">
            <v>#N/A</v>
          </cell>
          <cell r="AF994" t="e">
            <v>#N/A</v>
          </cell>
        </row>
        <row r="995">
          <cell r="V995" t="e">
            <v>#N/A</v>
          </cell>
          <cell r="W995" t="e">
            <v>#N/A</v>
          </cell>
          <cell r="AA995" t="e">
            <v>#N/A</v>
          </cell>
          <cell r="AB995" t="e">
            <v>#N/A</v>
          </cell>
          <cell r="AC995" t="e">
            <v>#N/A</v>
          </cell>
          <cell r="AF995" t="e">
            <v>#N/A</v>
          </cell>
        </row>
        <row r="996">
          <cell r="V996" t="e">
            <v>#N/A</v>
          </cell>
          <cell r="W996" t="e">
            <v>#N/A</v>
          </cell>
          <cell r="AA996" t="e">
            <v>#N/A</v>
          </cell>
          <cell r="AB996" t="e">
            <v>#N/A</v>
          </cell>
          <cell r="AC996" t="e">
            <v>#N/A</v>
          </cell>
          <cell r="AF996" t="e">
            <v>#N/A</v>
          </cell>
        </row>
        <row r="997">
          <cell r="V997" t="e">
            <v>#N/A</v>
          </cell>
          <cell r="W997" t="e">
            <v>#N/A</v>
          </cell>
          <cell r="AA997" t="e">
            <v>#N/A</v>
          </cell>
          <cell r="AB997" t="e">
            <v>#N/A</v>
          </cell>
          <cell r="AC997" t="e">
            <v>#N/A</v>
          </cell>
          <cell r="AF997" t="e">
            <v>#N/A</v>
          </cell>
        </row>
        <row r="998">
          <cell r="V998" t="e">
            <v>#N/A</v>
          </cell>
          <cell r="W998" t="e">
            <v>#N/A</v>
          </cell>
          <cell r="AA998" t="e">
            <v>#N/A</v>
          </cell>
          <cell r="AB998" t="e">
            <v>#N/A</v>
          </cell>
          <cell r="AC998" t="e">
            <v>#N/A</v>
          </cell>
          <cell r="AF998" t="e">
            <v>#N/A</v>
          </cell>
        </row>
        <row r="999">
          <cell r="V999" t="e">
            <v>#N/A</v>
          </cell>
          <cell r="W999" t="e">
            <v>#N/A</v>
          </cell>
          <cell r="AA999" t="e">
            <v>#N/A</v>
          </cell>
          <cell r="AB999" t="e">
            <v>#N/A</v>
          </cell>
          <cell r="AC999" t="e">
            <v>#N/A</v>
          </cell>
          <cell r="AF999" t="e">
            <v>#N/A</v>
          </cell>
        </row>
        <row r="1000">
          <cell r="V1000" t="e">
            <v>#N/A</v>
          </cell>
          <cell r="W1000" t="e">
            <v>#N/A</v>
          </cell>
          <cell r="AA1000" t="e">
            <v>#N/A</v>
          </cell>
          <cell r="AB1000" t="e">
            <v>#N/A</v>
          </cell>
          <cell r="AC1000" t="e">
            <v>#N/A</v>
          </cell>
          <cell r="AF1000" t="e">
            <v>#N/A</v>
          </cell>
        </row>
        <row r="1001">
          <cell r="V1001" t="e">
            <v>#N/A</v>
          </cell>
          <cell r="W1001" t="e">
            <v>#N/A</v>
          </cell>
          <cell r="AA1001" t="e">
            <v>#N/A</v>
          </cell>
          <cell r="AB1001" t="e">
            <v>#N/A</v>
          </cell>
          <cell r="AC1001" t="e">
            <v>#N/A</v>
          </cell>
          <cell r="AF1001" t="e">
            <v>#N/A</v>
          </cell>
        </row>
        <row r="1002">
          <cell r="V1002" t="e">
            <v>#N/A</v>
          </cell>
          <cell r="W1002" t="e">
            <v>#N/A</v>
          </cell>
          <cell r="AA1002" t="e">
            <v>#N/A</v>
          </cell>
          <cell r="AB1002" t="e">
            <v>#N/A</v>
          </cell>
          <cell r="AC1002" t="e">
            <v>#N/A</v>
          </cell>
          <cell r="AF1002" t="e">
            <v>#N/A</v>
          </cell>
        </row>
        <row r="1003">
          <cell r="V1003" t="e">
            <v>#N/A</v>
          </cell>
          <cell r="W1003" t="e">
            <v>#N/A</v>
          </cell>
          <cell r="AA1003" t="e">
            <v>#N/A</v>
          </cell>
          <cell r="AB1003" t="e">
            <v>#N/A</v>
          </cell>
          <cell r="AC1003" t="e">
            <v>#N/A</v>
          </cell>
          <cell r="AF1003" t="e">
            <v>#N/A</v>
          </cell>
        </row>
        <row r="1004">
          <cell r="V1004" t="e">
            <v>#N/A</v>
          </cell>
          <cell r="W1004" t="e">
            <v>#N/A</v>
          </cell>
          <cell r="AA1004" t="e">
            <v>#N/A</v>
          </cell>
          <cell r="AB1004" t="e">
            <v>#N/A</v>
          </cell>
          <cell r="AC1004" t="e">
            <v>#N/A</v>
          </cell>
          <cell r="AF1004" t="e">
            <v>#N/A</v>
          </cell>
        </row>
        <row r="1005">
          <cell r="V1005" t="e">
            <v>#N/A</v>
          </cell>
          <cell r="W1005" t="e">
            <v>#N/A</v>
          </cell>
          <cell r="AA1005" t="e">
            <v>#N/A</v>
          </cell>
          <cell r="AB1005" t="e">
            <v>#N/A</v>
          </cell>
          <cell r="AC1005" t="e">
            <v>#N/A</v>
          </cell>
          <cell r="AF1005" t="e">
            <v>#N/A</v>
          </cell>
        </row>
        <row r="1006">
          <cell r="V1006" t="e">
            <v>#N/A</v>
          </cell>
          <cell r="W1006" t="e">
            <v>#N/A</v>
          </cell>
          <cell r="AA1006" t="e">
            <v>#N/A</v>
          </cell>
          <cell r="AB1006" t="e">
            <v>#N/A</v>
          </cell>
          <cell r="AC1006" t="e">
            <v>#N/A</v>
          </cell>
          <cell r="AF1006" t="e">
            <v>#N/A</v>
          </cell>
        </row>
        <row r="1007">
          <cell r="V1007" t="e">
            <v>#N/A</v>
          </cell>
          <cell r="W1007" t="e">
            <v>#N/A</v>
          </cell>
          <cell r="AA1007" t="e">
            <v>#N/A</v>
          </cell>
          <cell r="AB1007" t="e">
            <v>#N/A</v>
          </cell>
          <cell r="AC1007" t="e">
            <v>#N/A</v>
          </cell>
          <cell r="AF1007" t="e">
            <v>#N/A</v>
          </cell>
        </row>
        <row r="1008">
          <cell r="V1008" t="e">
            <v>#N/A</v>
          </cell>
          <cell r="W1008" t="e">
            <v>#N/A</v>
          </cell>
          <cell r="AA1008" t="e">
            <v>#N/A</v>
          </cell>
          <cell r="AB1008" t="e">
            <v>#N/A</v>
          </cell>
          <cell r="AC1008" t="e">
            <v>#N/A</v>
          </cell>
          <cell r="AF1008" t="e">
            <v>#N/A</v>
          </cell>
        </row>
        <row r="1009">
          <cell r="V1009" t="e">
            <v>#N/A</v>
          </cell>
          <cell r="W1009" t="e">
            <v>#N/A</v>
          </cell>
          <cell r="AA1009" t="e">
            <v>#N/A</v>
          </cell>
          <cell r="AB1009" t="e">
            <v>#N/A</v>
          </cell>
          <cell r="AC1009" t="e">
            <v>#N/A</v>
          </cell>
          <cell r="AF1009" t="e">
            <v>#N/A</v>
          </cell>
        </row>
        <row r="1010">
          <cell r="V1010" t="e">
            <v>#N/A</v>
          </cell>
          <cell r="W1010" t="e">
            <v>#N/A</v>
          </cell>
          <cell r="AA1010" t="e">
            <v>#N/A</v>
          </cell>
          <cell r="AB1010" t="e">
            <v>#N/A</v>
          </cell>
          <cell r="AC1010" t="e">
            <v>#N/A</v>
          </cell>
          <cell r="AF1010" t="e">
            <v>#N/A</v>
          </cell>
        </row>
        <row r="1011">
          <cell r="V1011" t="e">
            <v>#N/A</v>
          </cell>
          <cell r="W1011" t="e">
            <v>#N/A</v>
          </cell>
          <cell r="AA1011" t="e">
            <v>#N/A</v>
          </cell>
          <cell r="AB1011" t="e">
            <v>#N/A</v>
          </cell>
          <cell r="AC1011" t="e">
            <v>#N/A</v>
          </cell>
          <cell r="AF1011" t="e">
            <v>#N/A</v>
          </cell>
        </row>
        <row r="1012">
          <cell r="V1012" t="e">
            <v>#N/A</v>
          </cell>
          <cell r="W1012" t="e">
            <v>#N/A</v>
          </cell>
          <cell r="AA1012" t="e">
            <v>#N/A</v>
          </cell>
          <cell r="AB1012" t="e">
            <v>#N/A</v>
          </cell>
          <cell r="AC1012" t="e">
            <v>#N/A</v>
          </cell>
          <cell r="AF1012" t="e">
            <v>#N/A</v>
          </cell>
        </row>
        <row r="1013">
          <cell r="V1013" t="e">
            <v>#N/A</v>
          </cell>
          <cell r="W1013" t="e">
            <v>#N/A</v>
          </cell>
          <cell r="AA1013" t="e">
            <v>#N/A</v>
          </cell>
          <cell r="AB1013" t="e">
            <v>#N/A</v>
          </cell>
          <cell r="AC1013" t="e">
            <v>#N/A</v>
          </cell>
          <cell r="AF1013" t="e">
            <v>#N/A</v>
          </cell>
        </row>
        <row r="1014">
          <cell r="V1014" t="e">
            <v>#N/A</v>
          </cell>
          <cell r="W1014" t="e">
            <v>#N/A</v>
          </cell>
          <cell r="AA1014" t="e">
            <v>#N/A</v>
          </cell>
          <cell r="AB1014" t="e">
            <v>#N/A</v>
          </cell>
          <cell r="AC1014" t="e">
            <v>#N/A</v>
          </cell>
          <cell r="AF1014" t="e">
            <v>#N/A</v>
          </cell>
        </row>
        <row r="1015">
          <cell r="V1015" t="e">
            <v>#N/A</v>
          </cell>
          <cell r="W1015" t="e">
            <v>#N/A</v>
          </cell>
          <cell r="AA1015" t="e">
            <v>#N/A</v>
          </cell>
          <cell r="AB1015" t="e">
            <v>#N/A</v>
          </cell>
          <cell r="AC1015" t="e">
            <v>#N/A</v>
          </cell>
          <cell r="AF1015" t="e">
            <v>#N/A</v>
          </cell>
        </row>
        <row r="1016">
          <cell r="V1016" t="e">
            <v>#N/A</v>
          </cell>
          <cell r="W1016" t="e">
            <v>#N/A</v>
          </cell>
          <cell r="AA1016" t="e">
            <v>#N/A</v>
          </cell>
          <cell r="AB1016" t="e">
            <v>#N/A</v>
          </cell>
          <cell r="AC1016" t="e">
            <v>#N/A</v>
          </cell>
          <cell r="AF1016" t="e">
            <v>#N/A</v>
          </cell>
        </row>
        <row r="1017">
          <cell r="V1017" t="e">
            <v>#N/A</v>
          </cell>
          <cell r="W1017" t="e">
            <v>#N/A</v>
          </cell>
          <cell r="AA1017" t="e">
            <v>#N/A</v>
          </cell>
          <cell r="AB1017" t="e">
            <v>#N/A</v>
          </cell>
          <cell r="AC1017" t="e">
            <v>#N/A</v>
          </cell>
          <cell r="AF1017" t="e">
            <v>#N/A</v>
          </cell>
        </row>
        <row r="1018">
          <cell r="V1018" t="e">
            <v>#N/A</v>
          </cell>
          <cell r="W1018" t="e">
            <v>#N/A</v>
          </cell>
          <cell r="AA1018" t="e">
            <v>#N/A</v>
          </cell>
          <cell r="AB1018" t="e">
            <v>#N/A</v>
          </cell>
          <cell r="AC1018" t="e">
            <v>#N/A</v>
          </cell>
          <cell r="AF1018" t="e">
            <v>#N/A</v>
          </cell>
        </row>
        <row r="1019">
          <cell r="V1019" t="e">
            <v>#N/A</v>
          </cell>
          <cell r="W1019" t="e">
            <v>#N/A</v>
          </cell>
          <cell r="AA1019" t="e">
            <v>#N/A</v>
          </cell>
          <cell r="AB1019" t="e">
            <v>#N/A</v>
          </cell>
          <cell r="AC1019" t="e">
            <v>#N/A</v>
          </cell>
          <cell r="AF1019" t="e">
            <v>#N/A</v>
          </cell>
        </row>
        <row r="1020">
          <cell r="V1020" t="e">
            <v>#N/A</v>
          </cell>
          <cell r="W1020" t="e">
            <v>#N/A</v>
          </cell>
          <cell r="AA1020" t="e">
            <v>#N/A</v>
          </cell>
          <cell r="AB1020" t="e">
            <v>#N/A</v>
          </cell>
          <cell r="AC1020" t="e">
            <v>#N/A</v>
          </cell>
          <cell r="AF1020" t="e">
            <v>#N/A</v>
          </cell>
        </row>
        <row r="1021">
          <cell r="V1021" t="e">
            <v>#N/A</v>
          </cell>
          <cell r="W1021" t="e">
            <v>#N/A</v>
          </cell>
          <cell r="AA1021" t="e">
            <v>#N/A</v>
          </cell>
          <cell r="AB1021" t="e">
            <v>#N/A</v>
          </cell>
          <cell r="AC1021" t="e">
            <v>#N/A</v>
          </cell>
          <cell r="AF1021" t="e">
            <v>#N/A</v>
          </cell>
        </row>
        <row r="1022">
          <cell r="V1022" t="e">
            <v>#N/A</v>
          </cell>
          <cell r="W1022" t="e">
            <v>#N/A</v>
          </cell>
          <cell r="AA1022" t="e">
            <v>#N/A</v>
          </cell>
          <cell r="AB1022" t="e">
            <v>#N/A</v>
          </cell>
          <cell r="AC1022" t="e">
            <v>#N/A</v>
          </cell>
          <cell r="AF1022" t="e">
            <v>#N/A</v>
          </cell>
        </row>
        <row r="1023">
          <cell r="V1023" t="e">
            <v>#N/A</v>
          </cell>
          <cell r="W1023" t="e">
            <v>#N/A</v>
          </cell>
          <cell r="AA1023" t="e">
            <v>#N/A</v>
          </cell>
          <cell r="AB1023" t="e">
            <v>#N/A</v>
          </cell>
          <cell r="AC1023" t="e">
            <v>#N/A</v>
          </cell>
          <cell r="AF1023" t="e">
            <v>#N/A</v>
          </cell>
        </row>
        <row r="1024">
          <cell r="V1024" t="e">
            <v>#N/A</v>
          </cell>
          <cell r="W1024" t="e">
            <v>#N/A</v>
          </cell>
          <cell r="AA1024" t="e">
            <v>#N/A</v>
          </cell>
          <cell r="AB1024" t="e">
            <v>#N/A</v>
          </cell>
          <cell r="AC1024" t="e">
            <v>#N/A</v>
          </cell>
          <cell r="AF1024" t="e">
            <v>#N/A</v>
          </cell>
        </row>
        <row r="1025">
          <cell r="V1025" t="e">
            <v>#N/A</v>
          </cell>
          <cell r="W1025" t="e">
            <v>#N/A</v>
          </cell>
          <cell r="AA1025" t="e">
            <v>#N/A</v>
          </cell>
          <cell r="AB1025" t="e">
            <v>#N/A</v>
          </cell>
          <cell r="AC1025" t="e">
            <v>#N/A</v>
          </cell>
          <cell r="AF1025" t="e">
            <v>#N/A</v>
          </cell>
        </row>
        <row r="1026">
          <cell r="V1026" t="e">
            <v>#N/A</v>
          </cell>
          <cell r="W1026" t="e">
            <v>#N/A</v>
          </cell>
          <cell r="AA1026" t="e">
            <v>#N/A</v>
          </cell>
          <cell r="AB1026" t="e">
            <v>#N/A</v>
          </cell>
          <cell r="AC1026" t="e">
            <v>#N/A</v>
          </cell>
          <cell r="AF1026" t="e">
            <v>#N/A</v>
          </cell>
        </row>
        <row r="1027">
          <cell r="V1027" t="e">
            <v>#N/A</v>
          </cell>
          <cell r="W1027" t="e">
            <v>#N/A</v>
          </cell>
          <cell r="AA1027" t="e">
            <v>#N/A</v>
          </cell>
          <cell r="AB1027" t="e">
            <v>#N/A</v>
          </cell>
          <cell r="AC1027" t="e">
            <v>#N/A</v>
          </cell>
          <cell r="AF1027" t="e">
            <v>#N/A</v>
          </cell>
        </row>
        <row r="1028">
          <cell r="V1028" t="e">
            <v>#N/A</v>
          </cell>
          <cell r="W1028" t="e">
            <v>#N/A</v>
          </cell>
          <cell r="AA1028" t="e">
            <v>#N/A</v>
          </cell>
          <cell r="AB1028" t="e">
            <v>#N/A</v>
          </cell>
          <cell r="AC1028" t="e">
            <v>#N/A</v>
          </cell>
          <cell r="AF1028" t="e">
            <v>#N/A</v>
          </cell>
        </row>
        <row r="1029">
          <cell r="V1029" t="e">
            <v>#N/A</v>
          </cell>
          <cell r="W1029" t="e">
            <v>#N/A</v>
          </cell>
          <cell r="AA1029" t="e">
            <v>#N/A</v>
          </cell>
          <cell r="AB1029" t="e">
            <v>#N/A</v>
          </cell>
          <cell r="AC1029" t="e">
            <v>#N/A</v>
          </cell>
          <cell r="AF1029" t="e">
            <v>#N/A</v>
          </cell>
        </row>
        <row r="1030">
          <cell r="V1030" t="e">
            <v>#N/A</v>
          </cell>
          <cell r="W1030" t="e">
            <v>#N/A</v>
          </cell>
          <cell r="AA1030" t="e">
            <v>#N/A</v>
          </cell>
          <cell r="AB1030" t="e">
            <v>#N/A</v>
          </cell>
          <cell r="AC1030" t="e">
            <v>#N/A</v>
          </cell>
          <cell r="AF1030" t="e">
            <v>#N/A</v>
          </cell>
        </row>
        <row r="1031">
          <cell r="V1031" t="e">
            <v>#N/A</v>
          </cell>
          <cell r="W1031" t="e">
            <v>#N/A</v>
          </cell>
          <cell r="AA1031" t="e">
            <v>#N/A</v>
          </cell>
          <cell r="AB1031" t="e">
            <v>#N/A</v>
          </cell>
          <cell r="AC1031" t="e">
            <v>#N/A</v>
          </cell>
          <cell r="AF1031" t="e">
            <v>#N/A</v>
          </cell>
        </row>
        <row r="1032">
          <cell r="V1032" t="e">
            <v>#N/A</v>
          </cell>
          <cell r="W1032" t="e">
            <v>#N/A</v>
          </cell>
          <cell r="AA1032" t="e">
            <v>#N/A</v>
          </cell>
          <cell r="AB1032" t="e">
            <v>#N/A</v>
          </cell>
          <cell r="AC1032" t="e">
            <v>#N/A</v>
          </cell>
          <cell r="AF1032" t="e">
            <v>#N/A</v>
          </cell>
        </row>
        <row r="1033">
          <cell r="V1033" t="e">
            <v>#N/A</v>
          </cell>
          <cell r="W1033" t="e">
            <v>#N/A</v>
          </cell>
          <cell r="AA1033" t="e">
            <v>#N/A</v>
          </cell>
          <cell r="AB1033" t="e">
            <v>#N/A</v>
          </cell>
          <cell r="AC1033" t="e">
            <v>#N/A</v>
          </cell>
          <cell r="AF1033" t="e">
            <v>#N/A</v>
          </cell>
        </row>
        <row r="1034">
          <cell r="V1034" t="e">
            <v>#N/A</v>
          </cell>
          <cell r="W1034" t="e">
            <v>#N/A</v>
          </cell>
          <cell r="AA1034" t="e">
            <v>#N/A</v>
          </cell>
          <cell r="AB1034" t="e">
            <v>#N/A</v>
          </cell>
          <cell r="AC1034" t="e">
            <v>#N/A</v>
          </cell>
          <cell r="AF1034" t="e">
            <v>#N/A</v>
          </cell>
        </row>
        <row r="1035">
          <cell r="V1035" t="e">
            <v>#N/A</v>
          </cell>
          <cell r="W1035" t="e">
            <v>#N/A</v>
          </cell>
          <cell r="AA1035" t="e">
            <v>#N/A</v>
          </cell>
          <cell r="AB1035" t="e">
            <v>#N/A</v>
          </cell>
          <cell r="AC1035" t="e">
            <v>#N/A</v>
          </cell>
          <cell r="AF1035" t="e">
            <v>#N/A</v>
          </cell>
        </row>
        <row r="1036">
          <cell r="V1036" t="e">
            <v>#N/A</v>
          </cell>
          <cell r="W1036" t="e">
            <v>#N/A</v>
          </cell>
          <cell r="AA1036" t="e">
            <v>#N/A</v>
          </cell>
          <cell r="AB1036" t="e">
            <v>#N/A</v>
          </cell>
          <cell r="AC1036" t="e">
            <v>#N/A</v>
          </cell>
          <cell r="AF1036" t="e">
            <v>#N/A</v>
          </cell>
        </row>
        <row r="1037">
          <cell r="V1037" t="e">
            <v>#N/A</v>
          </cell>
          <cell r="W1037" t="e">
            <v>#N/A</v>
          </cell>
          <cell r="AA1037" t="e">
            <v>#N/A</v>
          </cell>
          <cell r="AB1037" t="e">
            <v>#N/A</v>
          </cell>
          <cell r="AC1037" t="e">
            <v>#N/A</v>
          </cell>
          <cell r="AF1037" t="e">
            <v>#N/A</v>
          </cell>
        </row>
        <row r="1038">
          <cell r="V1038" t="e">
            <v>#N/A</v>
          </cell>
          <cell r="W1038" t="e">
            <v>#N/A</v>
          </cell>
          <cell r="AA1038" t="e">
            <v>#N/A</v>
          </cell>
          <cell r="AB1038" t="e">
            <v>#N/A</v>
          </cell>
          <cell r="AC1038" t="e">
            <v>#N/A</v>
          </cell>
          <cell r="AF1038" t="e">
            <v>#N/A</v>
          </cell>
        </row>
        <row r="1039">
          <cell r="V1039" t="e">
            <v>#N/A</v>
          </cell>
          <cell r="W1039" t="e">
            <v>#N/A</v>
          </cell>
          <cell r="AA1039" t="e">
            <v>#N/A</v>
          </cell>
          <cell r="AB1039" t="e">
            <v>#N/A</v>
          </cell>
          <cell r="AC1039" t="e">
            <v>#N/A</v>
          </cell>
          <cell r="AF1039" t="e">
            <v>#N/A</v>
          </cell>
        </row>
        <row r="1040">
          <cell r="V1040" t="e">
            <v>#N/A</v>
          </cell>
          <cell r="W1040" t="e">
            <v>#N/A</v>
          </cell>
          <cell r="AA1040" t="e">
            <v>#N/A</v>
          </cell>
          <cell r="AB1040" t="e">
            <v>#N/A</v>
          </cell>
          <cell r="AC1040" t="e">
            <v>#N/A</v>
          </cell>
          <cell r="AF1040" t="e">
            <v>#N/A</v>
          </cell>
        </row>
        <row r="1041">
          <cell r="V1041" t="e">
            <v>#N/A</v>
          </cell>
          <cell r="W1041" t="e">
            <v>#N/A</v>
          </cell>
          <cell r="AA1041" t="e">
            <v>#N/A</v>
          </cell>
          <cell r="AB1041" t="e">
            <v>#N/A</v>
          </cell>
          <cell r="AC1041" t="e">
            <v>#N/A</v>
          </cell>
          <cell r="AF1041" t="e">
            <v>#N/A</v>
          </cell>
        </row>
        <row r="1042">
          <cell r="V1042" t="e">
            <v>#N/A</v>
          </cell>
          <cell r="W1042" t="e">
            <v>#N/A</v>
          </cell>
          <cell r="AA1042" t="e">
            <v>#N/A</v>
          </cell>
          <cell r="AB1042" t="e">
            <v>#N/A</v>
          </cell>
          <cell r="AC1042" t="e">
            <v>#N/A</v>
          </cell>
          <cell r="AF1042" t="e">
            <v>#N/A</v>
          </cell>
        </row>
        <row r="1043">
          <cell r="V1043" t="e">
            <v>#N/A</v>
          </cell>
          <cell r="W1043" t="e">
            <v>#N/A</v>
          </cell>
          <cell r="AA1043" t="e">
            <v>#N/A</v>
          </cell>
          <cell r="AB1043" t="e">
            <v>#N/A</v>
          </cell>
          <cell r="AC1043" t="e">
            <v>#N/A</v>
          </cell>
          <cell r="AF1043" t="e">
            <v>#N/A</v>
          </cell>
        </row>
        <row r="1044">
          <cell r="V1044" t="e">
            <v>#N/A</v>
          </cell>
          <cell r="W1044" t="e">
            <v>#N/A</v>
          </cell>
          <cell r="AA1044" t="e">
            <v>#N/A</v>
          </cell>
          <cell r="AB1044" t="e">
            <v>#N/A</v>
          </cell>
          <cell r="AC1044" t="e">
            <v>#N/A</v>
          </cell>
          <cell r="AF1044" t="e">
            <v>#N/A</v>
          </cell>
        </row>
        <row r="1045">
          <cell r="V1045" t="e">
            <v>#N/A</v>
          </cell>
          <cell r="W1045" t="e">
            <v>#N/A</v>
          </cell>
          <cell r="AA1045" t="e">
            <v>#N/A</v>
          </cell>
          <cell r="AB1045" t="e">
            <v>#N/A</v>
          </cell>
          <cell r="AC1045" t="e">
            <v>#N/A</v>
          </cell>
          <cell r="AF1045" t="e">
            <v>#N/A</v>
          </cell>
        </row>
        <row r="1046">
          <cell r="V1046" t="e">
            <v>#N/A</v>
          </cell>
          <cell r="W1046" t="e">
            <v>#N/A</v>
          </cell>
          <cell r="AA1046" t="e">
            <v>#N/A</v>
          </cell>
          <cell r="AB1046" t="e">
            <v>#N/A</v>
          </cell>
          <cell r="AC1046" t="e">
            <v>#N/A</v>
          </cell>
          <cell r="AF1046" t="e">
            <v>#N/A</v>
          </cell>
        </row>
        <row r="1047">
          <cell r="V1047" t="e">
            <v>#N/A</v>
          </cell>
          <cell r="W1047" t="e">
            <v>#N/A</v>
          </cell>
          <cell r="AA1047" t="e">
            <v>#N/A</v>
          </cell>
          <cell r="AB1047" t="e">
            <v>#N/A</v>
          </cell>
          <cell r="AC1047" t="e">
            <v>#N/A</v>
          </cell>
          <cell r="AF1047" t="e">
            <v>#N/A</v>
          </cell>
        </row>
        <row r="1048">
          <cell r="V1048" t="e">
            <v>#N/A</v>
          </cell>
          <cell r="W1048" t="e">
            <v>#N/A</v>
          </cell>
          <cell r="AA1048" t="e">
            <v>#N/A</v>
          </cell>
          <cell r="AB1048" t="e">
            <v>#N/A</v>
          </cell>
          <cell r="AC1048" t="e">
            <v>#N/A</v>
          </cell>
          <cell r="AF1048" t="e">
            <v>#N/A</v>
          </cell>
        </row>
        <row r="1049">
          <cell r="V1049" t="e">
            <v>#N/A</v>
          </cell>
          <cell r="W1049" t="e">
            <v>#N/A</v>
          </cell>
          <cell r="AA1049" t="e">
            <v>#N/A</v>
          </cell>
          <cell r="AB1049" t="e">
            <v>#N/A</v>
          </cell>
          <cell r="AC1049" t="e">
            <v>#N/A</v>
          </cell>
          <cell r="AF1049" t="e">
            <v>#N/A</v>
          </cell>
        </row>
        <row r="1050">
          <cell r="V1050" t="e">
            <v>#N/A</v>
          </cell>
          <cell r="W1050" t="e">
            <v>#N/A</v>
          </cell>
          <cell r="AA1050" t="e">
            <v>#N/A</v>
          </cell>
          <cell r="AB1050" t="e">
            <v>#N/A</v>
          </cell>
          <cell r="AC1050" t="e">
            <v>#N/A</v>
          </cell>
          <cell r="AF1050" t="e">
            <v>#N/A</v>
          </cell>
        </row>
        <row r="1051">
          <cell r="V1051" t="e">
            <v>#N/A</v>
          </cell>
          <cell r="W1051" t="e">
            <v>#N/A</v>
          </cell>
          <cell r="AA1051" t="e">
            <v>#N/A</v>
          </cell>
          <cell r="AB1051" t="e">
            <v>#N/A</v>
          </cell>
          <cell r="AC1051" t="e">
            <v>#N/A</v>
          </cell>
          <cell r="AF1051" t="e">
            <v>#N/A</v>
          </cell>
        </row>
        <row r="1052">
          <cell r="V1052" t="e">
            <v>#N/A</v>
          </cell>
          <cell r="W1052" t="e">
            <v>#N/A</v>
          </cell>
          <cell r="AA1052" t="e">
            <v>#N/A</v>
          </cell>
          <cell r="AB1052" t="e">
            <v>#N/A</v>
          </cell>
          <cell r="AC1052" t="e">
            <v>#N/A</v>
          </cell>
          <cell r="AF1052" t="e">
            <v>#N/A</v>
          </cell>
        </row>
        <row r="1053">
          <cell r="V1053" t="e">
            <v>#N/A</v>
          </cell>
          <cell r="W1053" t="e">
            <v>#N/A</v>
          </cell>
          <cell r="AA1053" t="e">
            <v>#N/A</v>
          </cell>
          <cell r="AB1053" t="e">
            <v>#N/A</v>
          </cell>
          <cell r="AC1053" t="e">
            <v>#N/A</v>
          </cell>
          <cell r="AF1053" t="e">
            <v>#N/A</v>
          </cell>
        </row>
        <row r="1054">
          <cell r="V1054" t="e">
            <v>#N/A</v>
          </cell>
          <cell r="W1054" t="e">
            <v>#N/A</v>
          </cell>
          <cell r="AA1054" t="e">
            <v>#N/A</v>
          </cell>
          <cell r="AB1054" t="e">
            <v>#N/A</v>
          </cell>
          <cell r="AC1054" t="e">
            <v>#N/A</v>
          </cell>
          <cell r="AF1054" t="e">
            <v>#N/A</v>
          </cell>
        </row>
        <row r="1055">
          <cell r="V1055" t="e">
            <v>#N/A</v>
          </cell>
          <cell r="W1055" t="e">
            <v>#N/A</v>
          </cell>
          <cell r="AA1055" t="e">
            <v>#N/A</v>
          </cell>
          <cell r="AB1055" t="e">
            <v>#N/A</v>
          </cell>
          <cell r="AC1055" t="e">
            <v>#N/A</v>
          </cell>
          <cell r="AF1055" t="e">
            <v>#N/A</v>
          </cell>
        </row>
        <row r="1056">
          <cell r="V1056" t="e">
            <v>#N/A</v>
          </cell>
          <cell r="W1056" t="e">
            <v>#N/A</v>
          </cell>
          <cell r="AA1056" t="e">
            <v>#N/A</v>
          </cell>
          <cell r="AB1056" t="e">
            <v>#N/A</v>
          </cell>
          <cell r="AC1056" t="e">
            <v>#N/A</v>
          </cell>
          <cell r="AF1056" t="e">
            <v>#N/A</v>
          </cell>
        </row>
        <row r="1057">
          <cell r="V1057" t="e">
            <v>#N/A</v>
          </cell>
          <cell r="W1057" t="e">
            <v>#N/A</v>
          </cell>
          <cell r="AA1057" t="e">
            <v>#N/A</v>
          </cell>
          <cell r="AB1057" t="e">
            <v>#N/A</v>
          </cell>
          <cell r="AC1057" t="e">
            <v>#N/A</v>
          </cell>
          <cell r="AF1057" t="e">
            <v>#N/A</v>
          </cell>
        </row>
        <row r="1058">
          <cell r="V1058" t="e">
            <v>#N/A</v>
          </cell>
          <cell r="W1058" t="e">
            <v>#N/A</v>
          </cell>
          <cell r="AA1058" t="e">
            <v>#N/A</v>
          </cell>
          <cell r="AB1058" t="e">
            <v>#N/A</v>
          </cell>
          <cell r="AC1058" t="e">
            <v>#N/A</v>
          </cell>
          <cell r="AF1058" t="e">
            <v>#N/A</v>
          </cell>
        </row>
        <row r="1059">
          <cell r="V1059" t="e">
            <v>#N/A</v>
          </cell>
          <cell r="W1059" t="e">
            <v>#N/A</v>
          </cell>
          <cell r="AA1059" t="e">
            <v>#N/A</v>
          </cell>
          <cell r="AB1059" t="e">
            <v>#N/A</v>
          </cell>
          <cell r="AC1059" t="e">
            <v>#N/A</v>
          </cell>
          <cell r="AF1059" t="e">
            <v>#N/A</v>
          </cell>
        </row>
        <row r="1060">
          <cell r="V1060" t="e">
            <v>#N/A</v>
          </cell>
          <cell r="W1060" t="e">
            <v>#N/A</v>
          </cell>
          <cell r="AA1060" t="e">
            <v>#N/A</v>
          </cell>
          <cell r="AB1060" t="e">
            <v>#N/A</v>
          </cell>
          <cell r="AC1060" t="e">
            <v>#N/A</v>
          </cell>
          <cell r="AF1060" t="e">
            <v>#N/A</v>
          </cell>
        </row>
        <row r="1061">
          <cell r="V1061" t="e">
            <v>#N/A</v>
          </cell>
          <cell r="W1061" t="e">
            <v>#N/A</v>
          </cell>
          <cell r="AA1061" t="e">
            <v>#N/A</v>
          </cell>
          <cell r="AB1061" t="e">
            <v>#N/A</v>
          </cell>
          <cell r="AC1061" t="e">
            <v>#N/A</v>
          </cell>
          <cell r="AF1061" t="e">
            <v>#N/A</v>
          </cell>
        </row>
        <row r="1062">
          <cell r="V1062" t="e">
            <v>#N/A</v>
          </cell>
          <cell r="W1062" t="e">
            <v>#N/A</v>
          </cell>
          <cell r="AA1062" t="e">
            <v>#N/A</v>
          </cell>
          <cell r="AB1062" t="e">
            <v>#N/A</v>
          </cell>
          <cell r="AC1062" t="e">
            <v>#N/A</v>
          </cell>
          <cell r="AF1062" t="e">
            <v>#N/A</v>
          </cell>
        </row>
        <row r="1063">
          <cell r="V1063" t="e">
            <v>#N/A</v>
          </cell>
          <cell r="W1063" t="e">
            <v>#N/A</v>
          </cell>
          <cell r="AA1063" t="e">
            <v>#N/A</v>
          </cell>
          <cell r="AB1063" t="e">
            <v>#N/A</v>
          </cell>
          <cell r="AC1063" t="e">
            <v>#N/A</v>
          </cell>
          <cell r="AF1063" t="e">
            <v>#N/A</v>
          </cell>
        </row>
        <row r="1064">
          <cell r="V1064" t="e">
            <v>#N/A</v>
          </cell>
          <cell r="W1064" t="e">
            <v>#N/A</v>
          </cell>
          <cell r="AA1064" t="e">
            <v>#N/A</v>
          </cell>
          <cell r="AB1064" t="e">
            <v>#N/A</v>
          </cell>
          <cell r="AC1064" t="e">
            <v>#N/A</v>
          </cell>
          <cell r="AF1064" t="e">
            <v>#N/A</v>
          </cell>
        </row>
        <row r="1065">
          <cell r="V1065" t="e">
            <v>#N/A</v>
          </cell>
          <cell r="W1065" t="e">
            <v>#N/A</v>
          </cell>
          <cell r="AA1065" t="e">
            <v>#N/A</v>
          </cell>
          <cell r="AB1065" t="e">
            <v>#N/A</v>
          </cell>
          <cell r="AC1065" t="e">
            <v>#N/A</v>
          </cell>
          <cell r="AF1065" t="e">
            <v>#N/A</v>
          </cell>
        </row>
        <row r="1066">
          <cell r="V1066" t="e">
            <v>#N/A</v>
          </cell>
          <cell r="W1066" t="e">
            <v>#N/A</v>
          </cell>
          <cell r="AA1066" t="e">
            <v>#N/A</v>
          </cell>
          <cell r="AB1066" t="e">
            <v>#N/A</v>
          </cell>
          <cell r="AC1066" t="e">
            <v>#N/A</v>
          </cell>
          <cell r="AF1066" t="e">
            <v>#N/A</v>
          </cell>
        </row>
        <row r="1067">
          <cell r="V1067" t="e">
            <v>#N/A</v>
          </cell>
          <cell r="W1067" t="e">
            <v>#N/A</v>
          </cell>
          <cell r="AA1067" t="e">
            <v>#N/A</v>
          </cell>
          <cell r="AB1067" t="e">
            <v>#N/A</v>
          </cell>
          <cell r="AC1067" t="e">
            <v>#N/A</v>
          </cell>
          <cell r="AF1067" t="e">
            <v>#N/A</v>
          </cell>
        </row>
        <row r="1068">
          <cell r="V1068" t="e">
            <v>#N/A</v>
          </cell>
          <cell r="W1068" t="e">
            <v>#N/A</v>
          </cell>
          <cell r="AA1068" t="e">
            <v>#N/A</v>
          </cell>
          <cell r="AB1068" t="e">
            <v>#N/A</v>
          </cell>
          <cell r="AC1068" t="e">
            <v>#N/A</v>
          </cell>
          <cell r="AF1068" t="e">
            <v>#N/A</v>
          </cell>
        </row>
        <row r="1069">
          <cell r="V1069" t="e">
            <v>#N/A</v>
          </cell>
          <cell r="W1069" t="e">
            <v>#N/A</v>
          </cell>
          <cell r="AA1069" t="e">
            <v>#N/A</v>
          </cell>
          <cell r="AB1069" t="e">
            <v>#N/A</v>
          </cell>
          <cell r="AC1069" t="e">
            <v>#N/A</v>
          </cell>
          <cell r="AF1069" t="e">
            <v>#N/A</v>
          </cell>
        </row>
        <row r="1070">
          <cell r="V1070" t="e">
            <v>#N/A</v>
          </cell>
          <cell r="W1070" t="e">
            <v>#N/A</v>
          </cell>
          <cell r="AA1070" t="e">
            <v>#N/A</v>
          </cell>
          <cell r="AB1070" t="e">
            <v>#N/A</v>
          </cell>
          <cell r="AC1070" t="e">
            <v>#N/A</v>
          </cell>
          <cell r="AF1070" t="e">
            <v>#N/A</v>
          </cell>
        </row>
        <row r="1071">
          <cell r="V1071" t="e">
            <v>#N/A</v>
          </cell>
          <cell r="W1071" t="e">
            <v>#N/A</v>
          </cell>
          <cell r="AA1071" t="e">
            <v>#N/A</v>
          </cell>
          <cell r="AB1071" t="e">
            <v>#N/A</v>
          </cell>
          <cell r="AC1071" t="e">
            <v>#N/A</v>
          </cell>
          <cell r="AF1071" t="e">
            <v>#N/A</v>
          </cell>
        </row>
        <row r="1072">
          <cell r="V1072" t="e">
            <v>#N/A</v>
          </cell>
          <cell r="W1072" t="e">
            <v>#N/A</v>
          </cell>
          <cell r="AA1072" t="e">
            <v>#N/A</v>
          </cell>
          <cell r="AB1072" t="e">
            <v>#N/A</v>
          </cell>
          <cell r="AC1072" t="e">
            <v>#N/A</v>
          </cell>
          <cell r="AF1072" t="e">
            <v>#N/A</v>
          </cell>
        </row>
        <row r="1073">
          <cell r="V1073" t="e">
            <v>#N/A</v>
          </cell>
          <cell r="W1073" t="e">
            <v>#N/A</v>
          </cell>
          <cell r="AA1073" t="e">
            <v>#N/A</v>
          </cell>
          <cell r="AB1073" t="e">
            <v>#N/A</v>
          </cell>
          <cell r="AC1073" t="e">
            <v>#N/A</v>
          </cell>
          <cell r="AF1073" t="e">
            <v>#N/A</v>
          </cell>
        </row>
        <row r="1074">
          <cell r="V1074" t="e">
            <v>#N/A</v>
          </cell>
          <cell r="W1074" t="e">
            <v>#N/A</v>
          </cell>
          <cell r="AA1074" t="e">
            <v>#N/A</v>
          </cell>
          <cell r="AB1074" t="e">
            <v>#N/A</v>
          </cell>
          <cell r="AC1074" t="e">
            <v>#N/A</v>
          </cell>
          <cell r="AF1074" t="e">
            <v>#N/A</v>
          </cell>
        </row>
        <row r="1075">
          <cell r="V1075" t="e">
            <v>#N/A</v>
          </cell>
          <cell r="W1075" t="e">
            <v>#N/A</v>
          </cell>
          <cell r="AA1075" t="e">
            <v>#N/A</v>
          </cell>
          <cell r="AB1075" t="e">
            <v>#N/A</v>
          </cell>
          <cell r="AC1075" t="e">
            <v>#N/A</v>
          </cell>
          <cell r="AF1075" t="e">
            <v>#N/A</v>
          </cell>
        </row>
        <row r="1076">
          <cell r="V1076" t="e">
            <v>#N/A</v>
          </cell>
          <cell r="W1076" t="e">
            <v>#N/A</v>
          </cell>
          <cell r="AA1076" t="e">
            <v>#N/A</v>
          </cell>
          <cell r="AB1076" t="e">
            <v>#N/A</v>
          </cell>
          <cell r="AC1076" t="e">
            <v>#N/A</v>
          </cell>
          <cell r="AF1076" t="e">
            <v>#N/A</v>
          </cell>
        </row>
        <row r="1077">
          <cell r="V1077" t="e">
            <v>#N/A</v>
          </cell>
          <cell r="W1077" t="e">
            <v>#N/A</v>
          </cell>
          <cell r="AA1077" t="e">
            <v>#N/A</v>
          </cell>
          <cell r="AB1077" t="e">
            <v>#N/A</v>
          </cell>
          <cell r="AC1077" t="e">
            <v>#N/A</v>
          </cell>
          <cell r="AF1077" t="e">
            <v>#N/A</v>
          </cell>
        </row>
        <row r="1078">
          <cell r="V1078" t="e">
            <v>#N/A</v>
          </cell>
          <cell r="W1078" t="e">
            <v>#N/A</v>
          </cell>
          <cell r="AA1078" t="e">
            <v>#N/A</v>
          </cell>
          <cell r="AB1078" t="e">
            <v>#N/A</v>
          </cell>
          <cell r="AC1078" t="e">
            <v>#N/A</v>
          </cell>
          <cell r="AF1078" t="e">
            <v>#N/A</v>
          </cell>
        </row>
        <row r="1079">
          <cell r="V1079" t="e">
            <v>#N/A</v>
          </cell>
          <cell r="W1079" t="e">
            <v>#N/A</v>
          </cell>
          <cell r="AA1079" t="e">
            <v>#N/A</v>
          </cell>
          <cell r="AB1079" t="e">
            <v>#N/A</v>
          </cell>
          <cell r="AC1079" t="e">
            <v>#N/A</v>
          </cell>
          <cell r="AF1079" t="e">
            <v>#N/A</v>
          </cell>
        </row>
        <row r="1080">
          <cell r="V1080" t="e">
            <v>#N/A</v>
          </cell>
          <cell r="W1080" t="e">
            <v>#N/A</v>
          </cell>
          <cell r="AA1080" t="e">
            <v>#N/A</v>
          </cell>
          <cell r="AB1080" t="e">
            <v>#N/A</v>
          </cell>
          <cell r="AC1080" t="e">
            <v>#N/A</v>
          </cell>
          <cell r="AF1080" t="e">
            <v>#N/A</v>
          </cell>
        </row>
        <row r="1081">
          <cell r="V1081" t="e">
            <v>#N/A</v>
          </cell>
          <cell r="W1081" t="e">
            <v>#N/A</v>
          </cell>
          <cell r="AA1081" t="e">
            <v>#N/A</v>
          </cell>
          <cell r="AB1081" t="e">
            <v>#N/A</v>
          </cell>
          <cell r="AC1081" t="e">
            <v>#N/A</v>
          </cell>
          <cell r="AF1081" t="e">
            <v>#N/A</v>
          </cell>
        </row>
        <row r="1082">
          <cell r="V1082" t="e">
            <v>#N/A</v>
          </cell>
          <cell r="W1082" t="e">
            <v>#N/A</v>
          </cell>
          <cell r="AA1082" t="e">
            <v>#N/A</v>
          </cell>
          <cell r="AB1082" t="e">
            <v>#N/A</v>
          </cell>
          <cell r="AC1082" t="e">
            <v>#N/A</v>
          </cell>
          <cell r="AF1082" t="e">
            <v>#N/A</v>
          </cell>
        </row>
        <row r="1083">
          <cell r="V1083" t="e">
            <v>#N/A</v>
          </cell>
          <cell r="W1083" t="e">
            <v>#N/A</v>
          </cell>
          <cell r="AA1083" t="e">
            <v>#N/A</v>
          </cell>
          <cell r="AB1083" t="e">
            <v>#N/A</v>
          </cell>
          <cell r="AC1083" t="e">
            <v>#N/A</v>
          </cell>
          <cell r="AF1083" t="e">
            <v>#N/A</v>
          </cell>
        </row>
        <row r="1084">
          <cell r="V1084" t="e">
            <v>#N/A</v>
          </cell>
          <cell r="W1084" t="e">
            <v>#N/A</v>
          </cell>
          <cell r="AA1084" t="e">
            <v>#N/A</v>
          </cell>
          <cell r="AB1084" t="e">
            <v>#N/A</v>
          </cell>
          <cell r="AC1084" t="e">
            <v>#N/A</v>
          </cell>
          <cell r="AF1084" t="e">
            <v>#N/A</v>
          </cell>
        </row>
        <row r="1085">
          <cell r="V1085" t="e">
            <v>#N/A</v>
          </cell>
          <cell r="W1085" t="e">
            <v>#N/A</v>
          </cell>
          <cell r="AA1085" t="e">
            <v>#N/A</v>
          </cell>
          <cell r="AB1085" t="e">
            <v>#N/A</v>
          </cell>
          <cell r="AC1085" t="e">
            <v>#N/A</v>
          </cell>
          <cell r="AF1085" t="e">
            <v>#N/A</v>
          </cell>
        </row>
        <row r="1086">
          <cell r="V1086" t="e">
            <v>#N/A</v>
          </cell>
          <cell r="W1086" t="e">
            <v>#N/A</v>
          </cell>
          <cell r="AA1086" t="e">
            <v>#N/A</v>
          </cell>
          <cell r="AB1086" t="e">
            <v>#N/A</v>
          </cell>
          <cell r="AC1086" t="e">
            <v>#N/A</v>
          </cell>
          <cell r="AF1086" t="e">
            <v>#N/A</v>
          </cell>
        </row>
        <row r="1087">
          <cell r="V1087" t="e">
            <v>#N/A</v>
          </cell>
          <cell r="W1087" t="e">
            <v>#N/A</v>
          </cell>
          <cell r="AA1087" t="e">
            <v>#N/A</v>
          </cell>
          <cell r="AB1087" t="e">
            <v>#N/A</v>
          </cell>
          <cell r="AC1087" t="e">
            <v>#N/A</v>
          </cell>
          <cell r="AF1087" t="e">
            <v>#N/A</v>
          </cell>
        </row>
        <row r="1088">
          <cell r="V1088" t="e">
            <v>#N/A</v>
          </cell>
          <cell r="W1088" t="e">
            <v>#N/A</v>
          </cell>
          <cell r="AA1088" t="e">
            <v>#N/A</v>
          </cell>
          <cell r="AB1088" t="e">
            <v>#N/A</v>
          </cell>
          <cell r="AC1088" t="e">
            <v>#N/A</v>
          </cell>
          <cell r="AF1088" t="e">
            <v>#N/A</v>
          </cell>
        </row>
        <row r="1089">
          <cell r="V1089" t="e">
            <v>#N/A</v>
          </cell>
          <cell r="W1089" t="e">
            <v>#N/A</v>
          </cell>
          <cell r="AA1089" t="e">
            <v>#N/A</v>
          </cell>
          <cell r="AB1089" t="e">
            <v>#N/A</v>
          </cell>
          <cell r="AC1089" t="e">
            <v>#N/A</v>
          </cell>
          <cell r="AF1089" t="e">
            <v>#N/A</v>
          </cell>
        </row>
        <row r="1090">
          <cell r="V1090" t="e">
            <v>#N/A</v>
          </cell>
          <cell r="W1090" t="e">
            <v>#N/A</v>
          </cell>
          <cell r="AA1090" t="e">
            <v>#N/A</v>
          </cell>
          <cell r="AB1090" t="e">
            <v>#N/A</v>
          </cell>
          <cell r="AC1090" t="e">
            <v>#N/A</v>
          </cell>
          <cell r="AF1090" t="e">
            <v>#N/A</v>
          </cell>
        </row>
        <row r="1091">
          <cell r="V1091" t="e">
            <v>#N/A</v>
          </cell>
          <cell r="W1091" t="e">
            <v>#N/A</v>
          </cell>
          <cell r="AA1091" t="e">
            <v>#N/A</v>
          </cell>
          <cell r="AB1091" t="e">
            <v>#N/A</v>
          </cell>
          <cell r="AC1091" t="e">
            <v>#N/A</v>
          </cell>
          <cell r="AF1091" t="e">
            <v>#N/A</v>
          </cell>
        </row>
        <row r="1092">
          <cell r="V1092" t="e">
            <v>#N/A</v>
          </cell>
          <cell r="W1092" t="e">
            <v>#N/A</v>
          </cell>
          <cell r="AA1092" t="e">
            <v>#N/A</v>
          </cell>
          <cell r="AB1092" t="e">
            <v>#N/A</v>
          </cell>
          <cell r="AC1092" t="e">
            <v>#N/A</v>
          </cell>
          <cell r="AF1092" t="e">
            <v>#N/A</v>
          </cell>
        </row>
        <row r="1093">
          <cell r="V1093" t="e">
            <v>#N/A</v>
          </cell>
          <cell r="W1093" t="e">
            <v>#N/A</v>
          </cell>
          <cell r="AA1093" t="e">
            <v>#N/A</v>
          </cell>
          <cell r="AB1093" t="e">
            <v>#N/A</v>
          </cell>
          <cell r="AC1093" t="e">
            <v>#N/A</v>
          </cell>
          <cell r="AF1093" t="e">
            <v>#N/A</v>
          </cell>
        </row>
        <row r="1094">
          <cell r="V1094" t="e">
            <v>#N/A</v>
          </cell>
          <cell r="W1094" t="e">
            <v>#N/A</v>
          </cell>
          <cell r="AA1094" t="e">
            <v>#N/A</v>
          </cell>
          <cell r="AB1094" t="e">
            <v>#N/A</v>
          </cell>
          <cell r="AC1094" t="e">
            <v>#N/A</v>
          </cell>
          <cell r="AF1094" t="e">
            <v>#N/A</v>
          </cell>
        </row>
        <row r="1095">
          <cell r="V1095" t="e">
            <v>#N/A</v>
          </cell>
          <cell r="W1095" t="e">
            <v>#N/A</v>
          </cell>
          <cell r="AA1095" t="e">
            <v>#N/A</v>
          </cell>
          <cell r="AB1095" t="e">
            <v>#N/A</v>
          </cell>
          <cell r="AC1095" t="e">
            <v>#N/A</v>
          </cell>
          <cell r="AF1095" t="e">
            <v>#N/A</v>
          </cell>
        </row>
        <row r="1096">
          <cell r="V1096" t="e">
            <v>#N/A</v>
          </cell>
          <cell r="W1096" t="e">
            <v>#N/A</v>
          </cell>
          <cell r="AA1096" t="e">
            <v>#N/A</v>
          </cell>
          <cell r="AB1096" t="e">
            <v>#N/A</v>
          </cell>
          <cell r="AC1096" t="e">
            <v>#N/A</v>
          </cell>
          <cell r="AF1096" t="e">
            <v>#N/A</v>
          </cell>
        </row>
        <row r="1097">
          <cell r="V1097" t="e">
            <v>#N/A</v>
          </cell>
          <cell r="W1097" t="e">
            <v>#N/A</v>
          </cell>
          <cell r="AA1097" t="e">
            <v>#N/A</v>
          </cell>
          <cell r="AB1097" t="e">
            <v>#N/A</v>
          </cell>
          <cell r="AC1097" t="e">
            <v>#N/A</v>
          </cell>
          <cell r="AF1097" t="e">
            <v>#N/A</v>
          </cell>
        </row>
        <row r="1098">
          <cell r="V1098" t="e">
            <v>#N/A</v>
          </cell>
          <cell r="W1098" t="e">
            <v>#N/A</v>
          </cell>
          <cell r="AA1098" t="e">
            <v>#N/A</v>
          </cell>
          <cell r="AB1098" t="e">
            <v>#N/A</v>
          </cell>
          <cell r="AC1098" t="e">
            <v>#N/A</v>
          </cell>
          <cell r="AF1098" t="e">
            <v>#N/A</v>
          </cell>
        </row>
        <row r="1099">
          <cell r="V1099" t="e">
            <v>#N/A</v>
          </cell>
          <cell r="W1099" t="e">
            <v>#N/A</v>
          </cell>
          <cell r="AA1099" t="e">
            <v>#N/A</v>
          </cell>
          <cell r="AB1099" t="e">
            <v>#N/A</v>
          </cell>
          <cell r="AC1099" t="e">
            <v>#N/A</v>
          </cell>
          <cell r="AF1099" t="e">
            <v>#N/A</v>
          </cell>
        </row>
        <row r="1100">
          <cell r="V1100" t="e">
            <v>#N/A</v>
          </cell>
          <cell r="W1100" t="e">
            <v>#N/A</v>
          </cell>
          <cell r="AA1100" t="e">
            <v>#N/A</v>
          </cell>
          <cell r="AB1100" t="e">
            <v>#N/A</v>
          </cell>
          <cell r="AC1100" t="e">
            <v>#N/A</v>
          </cell>
          <cell r="AF1100" t="e">
            <v>#N/A</v>
          </cell>
        </row>
        <row r="1101">
          <cell r="V1101" t="e">
            <v>#N/A</v>
          </cell>
          <cell r="W1101" t="e">
            <v>#N/A</v>
          </cell>
          <cell r="AA1101" t="e">
            <v>#N/A</v>
          </cell>
          <cell r="AB1101" t="e">
            <v>#N/A</v>
          </cell>
          <cell r="AC1101" t="e">
            <v>#N/A</v>
          </cell>
          <cell r="AF1101" t="e">
            <v>#N/A</v>
          </cell>
        </row>
        <row r="1102">
          <cell r="V1102" t="e">
            <v>#N/A</v>
          </cell>
          <cell r="W1102" t="e">
            <v>#N/A</v>
          </cell>
          <cell r="AA1102" t="e">
            <v>#N/A</v>
          </cell>
          <cell r="AB1102" t="e">
            <v>#N/A</v>
          </cell>
          <cell r="AC1102" t="e">
            <v>#N/A</v>
          </cell>
          <cell r="AF1102" t="e">
            <v>#N/A</v>
          </cell>
        </row>
        <row r="1103">
          <cell r="V1103" t="e">
            <v>#N/A</v>
          </cell>
          <cell r="W1103" t="e">
            <v>#N/A</v>
          </cell>
          <cell r="AA1103" t="e">
            <v>#N/A</v>
          </cell>
          <cell r="AB1103" t="e">
            <v>#N/A</v>
          </cell>
          <cell r="AC1103" t="e">
            <v>#N/A</v>
          </cell>
          <cell r="AF1103" t="e">
            <v>#N/A</v>
          </cell>
        </row>
        <row r="1104">
          <cell r="V1104" t="e">
            <v>#N/A</v>
          </cell>
          <cell r="W1104" t="e">
            <v>#N/A</v>
          </cell>
          <cell r="AA1104" t="e">
            <v>#N/A</v>
          </cell>
          <cell r="AB1104" t="e">
            <v>#N/A</v>
          </cell>
          <cell r="AC1104" t="e">
            <v>#N/A</v>
          </cell>
          <cell r="AF1104" t="e">
            <v>#N/A</v>
          </cell>
        </row>
        <row r="1105">
          <cell r="V1105" t="e">
            <v>#N/A</v>
          </cell>
          <cell r="W1105" t="e">
            <v>#N/A</v>
          </cell>
          <cell r="AA1105" t="e">
            <v>#N/A</v>
          </cell>
          <cell r="AB1105" t="e">
            <v>#N/A</v>
          </cell>
          <cell r="AC1105" t="e">
            <v>#N/A</v>
          </cell>
          <cell r="AF1105" t="e">
            <v>#N/A</v>
          </cell>
        </row>
        <row r="1106">
          <cell r="V1106" t="e">
            <v>#N/A</v>
          </cell>
          <cell r="W1106" t="e">
            <v>#N/A</v>
          </cell>
          <cell r="AA1106" t="e">
            <v>#N/A</v>
          </cell>
          <cell r="AB1106" t="e">
            <v>#N/A</v>
          </cell>
          <cell r="AC1106" t="e">
            <v>#N/A</v>
          </cell>
          <cell r="AF1106" t="e">
            <v>#N/A</v>
          </cell>
        </row>
        <row r="1107">
          <cell r="V1107" t="e">
            <v>#N/A</v>
          </cell>
          <cell r="W1107" t="e">
            <v>#N/A</v>
          </cell>
          <cell r="AA1107" t="e">
            <v>#N/A</v>
          </cell>
          <cell r="AB1107" t="e">
            <v>#N/A</v>
          </cell>
          <cell r="AC1107" t="e">
            <v>#N/A</v>
          </cell>
          <cell r="AF1107" t="e">
            <v>#N/A</v>
          </cell>
        </row>
        <row r="1108">
          <cell r="V1108" t="e">
            <v>#N/A</v>
          </cell>
          <cell r="W1108" t="e">
            <v>#N/A</v>
          </cell>
          <cell r="AA1108" t="e">
            <v>#N/A</v>
          </cell>
          <cell r="AB1108" t="e">
            <v>#N/A</v>
          </cell>
          <cell r="AC1108" t="e">
            <v>#N/A</v>
          </cell>
          <cell r="AF1108" t="e">
            <v>#N/A</v>
          </cell>
        </row>
        <row r="1109">
          <cell r="V1109" t="e">
            <v>#N/A</v>
          </cell>
          <cell r="W1109" t="e">
            <v>#N/A</v>
          </cell>
          <cell r="AA1109" t="e">
            <v>#N/A</v>
          </cell>
          <cell r="AB1109" t="e">
            <v>#N/A</v>
          </cell>
          <cell r="AC1109" t="e">
            <v>#N/A</v>
          </cell>
          <cell r="AF1109" t="e">
            <v>#N/A</v>
          </cell>
        </row>
        <row r="1110">
          <cell r="V1110" t="e">
            <v>#N/A</v>
          </cell>
          <cell r="W1110" t="e">
            <v>#N/A</v>
          </cell>
          <cell r="AA1110" t="e">
            <v>#N/A</v>
          </cell>
          <cell r="AB1110" t="e">
            <v>#N/A</v>
          </cell>
          <cell r="AC1110" t="e">
            <v>#N/A</v>
          </cell>
          <cell r="AF1110" t="e">
            <v>#N/A</v>
          </cell>
        </row>
        <row r="1111">
          <cell r="V1111" t="e">
            <v>#N/A</v>
          </cell>
          <cell r="W1111" t="e">
            <v>#N/A</v>
          </cell>
          <cell r="AA1111" t="e">
            <v>#N/A</v>
          </cell>
          <cell r="AB1111" t="e">
            <v>#N/A</v>
          </cell>
          <cell r="AC1111" t="e">
            <v>#N/A</v>
          </cell>
          <cell r="AF1111" t="e">
            <v>#N/A</v>
          </cell>
        </row>
        <row r="1112">
          <cell r="V1112" t="e">
            <v>#N/A</v>
          </cell>
          <cell r="W1112" t="e">
            <v>#N/A</v>
          </cell>
          <cell r="AA1112" t="e">
            <v>#N/A</v>
          </cell>
          <cell r="AB1112" t="e">
            <v>#N/A</v>
          </cell>
          <cell r="AC1112" t="e">
            <v>#N/A</v>
          </cell>
          <cell r="AF1112" t="e">
            <v>#N/A</v>
          </cell>
        </row>
        <row r="1113">
          <cell r="V1113" t="e">
            <v>#N/A</v>
          </cell>
          <cell r="W1113" t="e">
            <v>#N/A</v>
          </cell>
          <cell r="AA1113" t="e">
            <v>#N/A</v>
          </cell>
          <cell r="AB1113" t="e">
            <v>#N/A</v>
          </cell>
          <cell r="AC1113" t="e">
            <v>#N/A</v>
          </cell>
          <cell r="AF1113" t="e">
            <v>#N/A</v>
          </cell>
        </row>
        <row r="1114">
          <cell r="V1114" t="e">
            <v>#N/A</v>
          </cell>
          <cell r="W1114" t="e">
            <v>#N/A</v>
          </cell>
          <cell r="AA1114" t="e">
            <v>#N/A</v>
          </cell>
          <cell r="AB1114" t="e">
            <v>#N/A</v>
          </cell>
          <cell r="AC1114" t="e">
            <v>#N/A</v>
          </cell>
          <cell r="AF1114" t="e">
            <v>#N/A</v>
          </cell>
        </row>
        <row r="1115">
          <cell r="V1115" t="e">
            <v>#N/A</v>
          </cell>
          <cell r="W1115" t="e">
            <v>#N/A</v>
          </cell>
          <cell r="AA1115" t="e">
            <v>#N/A</v>
          </cell>
          <cell r="AB1115" t="e">
            <v>#N/A</v>
          </cell>
          <cell r="AC1115" t="e">
            <v>#N/A</v>
          </cell>
          <cell r="AF1115" t="e">
            <v>#N/A</v>
          </cell>
        </row>
        <row r="1116">
          <cell r="V1116" t="e">
            <v>#N/A</v>
          </cell>
          <cell r="W1116" t="e">
            <v>#N/A</v>
          </cell>
          <cell r="AA1116" t="e">
            <v>#N/A</v>
          </cell>
          <cell r="AB1116" t="e">
            <v>#N/A</v>
          </cell>
          <cell r="AC1116" t="e">
            <v>#N/A</v>
          </cell>
          <cell r="AF1116" t="e">
            <v>#N/A</v>
          </cell>
        </row>
        <row r="1117">
          <cell r="V1117" t="e">
            <v>#N/A</v>
          </cell>
          <cell r="W1117" t="e">
            <v>#N/A</v>
          </cell>
          <cell r="AA1117" t="e">
            <v>#N/A</v>
          </cell>
          <cell r="AB1117" t="e">
            <v>#N/A</v>
          </cell>
          <cell r="AC1117" t="e">
            <v>#N/A</v>
          </cell>
          <cell r="AF1117" t="e">
            <v>#N/A</v>
          </cell>
        </row>
        <row r="1118">
          <cell r="V1118" t="e">
            <v>#N/A</v>
          </cell>
          <cell r="W1118" t="e">
            <v>#N/A</v>
          </cell>
          <cell r="AA1118" t="e">
            <v>#N/A</v>
          </cell>
          <cell r="AB1118" t="e">
            <v>#N/A</v>
          </cell>
          <cell r="AC1118" t="e">
            <v>#N/A</v>
          </cell>
          <cell r="AF1118" t="e">
            <v>#N/A</v>
          </cell>
        </row>
        <row r="1119">
          <cell r="V1119" t="e">
            <v>#N/A</v>
          </cell>
          <cell r="W1119" t="e">
            <v>#N/A</v>
          </cell>
          <cell r="AA1119" t="e">
            <v>#N/A</v>
          </cell>
          <cell r="AB1119" t="e">
            <v>#N/A</v>
          </cell>
          <cell r="AC1119" t="e">
            <v>#N/A</v>
          </cell>
          <cell r="AF1119" t="e">
            <v>#N/A</v>
          </cell>
        </row>
        <row r="1120">
          <cell r="V1120" t="e">
            <v>#N/A</v>
          </cell>
          <cell r="W1120" t="e">
            <v>#N/A</v>
          </cell>
          <cell r="AA1120" t="e">
            <v>#N/A</v>
          </cell>
          <cell r="AB1120" t="e">
            <v>#N/A</v>
          </cell>
          <cell r="AC1120" t="e">
            <v>#N/A</v>
          </cell>
          <cell r="AF1120" t="e">
            <v>#N/A</v>
          </cell>
        </row>
        <row r="1121">
          <cell r="V1121" t="e">
            <v>#N/A</v>
          </cell>
          <cell r="W1121" t="e">
            <v>#N/A</v>
          </cell>
          <cell r="AA1121" t="e">
            <v>#N/A</v>
          </cell>
          <cell r="AB1121" t="e">
            <v>#N/A</v>
          </cell>
          <cell r="AC1121" t="e">
            <v>#N/A</v>
          </cell>
          <cell r="AF1121" t="e">
            <v>#N/A</v>
          </cell>
        </row>
        <row r="1122">
          <cell r="V1122" t="e">
            <v>#N/A</v>
          </cell>
          <cell r="W1122" t="e">
            <v>#N/A</v>
          </cell>
          <cell r="AA1122" t="e">
            <v>#N/A</v>
          </cell>
          <cell r="AB1122" t="e">
            <v>#N/A</v>
          </cell>
          <cell r="AC1122" t="e">
            <v>#N/A</v>
          </cell>
          <cell r="AF1122" t="e">
            <v>#N/A</v>
          </cell>
        </row>
        <row r="1123">
          <cell r="V1123" t="e">
            <v>#N/A</v>
          </cell>
          <cell r="W1123" t="e">
            <v>#N/A</v>
          </cell>
          <cell r="AA1123" t="e">
            <v>#N/A</v>
          </cell>
          <cell r="AB1123" t="e">
            <v>#N/A</v>
          </cell>
          <cell r="AC1123" t="e">
            <v>#N/A</v>
          </cell>
          <cell r="AF1123" t="e">
            <v>#N/A</v>
          </cell>
        </row>
        <row r="1124">
          <cell r="V1124" t="e">
            <v>#N/A</v>
          </cell>
          <cell r="W1124" t="e">
            <v>#N/A</v>
          </cell>
          <cell r="AA1124" t="e">
            <v>#N/A</v>
          </cell>
          <cell r="AB1124" t="e">
            <v>#N/A</v>
          </cell>
          <cell r="AC1124" t="e">
            <v>#N/A</v>
          </cell>
          <cell r="AF1124" t="e">
            <v>#N/A</v>
          </cell>
        </row>
        <row r="1125">
          <cell r="V1125" t="e">
            <v>#N/A</v>
          </cell>
          <cell r="W1125" t="e">
            <v>#N/A</v>
          </cell>
          <cell r="AA1125" t="e">
            <v>#N/A</v>
          </cell>
          <cell r="AB1125" t="e">
            <v>#N/A</v>
          </cell>
          <cell r="AC1125" t="e">
            <v>#N/A</v>
          </cell>
          <cell r="AF1125" t="e">
            <v>#N/A</v>
          </cell>
        </row>
        <row r="1126">
          <cell r="V1126" t="e">
            <v>#N/A</v>
          </cell>
          <cell r="W1126" t="e">
            <v>#N/A</v>
          </cell>
          <cell r="AA1126" t="e">
            <v>#N/A</v>
          </cell>
          <cell r="AB1126" t="e">
            <v>#N/A</v>
          </cell>
          <cell r="AC1126" t="e">
            <v>#N/A</v>
          </cell>
          <cell r="AF1126" t="e">
            <v>#N/A</v>
          </cell>
        </row>
        <row r="1127">
          <cell r="V1127" t="e">
            <v>#N/A</v>
          </cell>
          <cell r="W1127" t="e">
            <v>#N/A</v>
          </cell>
          <cell r="AA1127" t="e">
            <v>#N/A</v>
          </cell>
          <cell r="AB1127" t="e">
            <v>#N/A</v>
          </cell>
          <cell r="AC1127" t="e">
            <v>#N/A</v>
          </cell>
          <cell r="AF1127" t="e">
            <v>#N/A</v>
          </cell>
        </row>
        <row r="1128">
          <cell r="V1128" t="e">
            <v>#N/A</v>
          </cell>
          <cell r="W1128" t="e">
            <v>#N/A</v>
          </cell>
          <cell r="AA1128" t="e">
            <v>#N/A</v>
          </cell>
          <cell r="AB1128" t="e">
            <v>#N/A</v>
          </cell>
          <cell r="AC1128" t="e">
            <v>#N/A</v>
          </cell>
          <cell r="AF1128" t="e">
            <v>#N/A</v>
          </cell>
        </row>
        <row r="1129">
          <cell r="V1129" t="e">
            <v>#N/A</v>
          </cell>
          <cell r="W1129" t="e">
            <v>#N/A</v>
          </cell>
          <cell r="AA1129" t="e">
            <v>#N/A</v>
          </cell>
          <cell r="AB1129" t="e">
            <v>#N/A</v>
          </cell>
          <cell r="AC1129" t="e">
            <v>#N/A</v>
          </cell>
          <cell r="AF1129" t="e">
            <v>#N/A</v>
          </cell>
        </row>
        <row r="1130">
          <cell r="V1130" t="e">
            <v>#N/A</v>
          </cell>
          <cell r="W1130" t="e">
            <v>#N/A</v>
          </cell>
          <cell r="AA1130" t="e">
            <v>#N/A</v>
          </cell>
          <cell r="AB1130" t="e">
            <v>#N/A</v>
          </cell>
          <cell r="AC1130" t="e">
            <v>#N/A</v>
          </cell>
          <cell r="AF1130" t="e">
            <v>#N/A</v>
          </cell>
        </row>
        <row r="1131">
          <cell r="V1131" t="e">
            <v>#N/A</v>
          </cell>
          <cell r="W1131" t="e">
            <v>#N/A</v>
          </cell>
          <cell r="AA1131" t="e">
            <v>#N/A</v>
          </cell>
          <cell r="AB1131" t="e">
            <v>#N/A</v>
          </cell>
          <cell r="AC1131" t="e">
            <v>#N/A</v>
          </cell>
          <cell r="AF1131" t="e">
            <v>#N/A</v>
          </cell>
        </row>
        <row r="1132">
          <cell r="V1132" t="e">
            <v>#N/A</v>
          </cell>
          <cell r="W1132" t="e">
            <v>#N/A</v>
          </cell>
          <cell r="AA1132" t="e">
            <v>#N/A</v>
          </cell>
          <cell r="AB1132" t="e">
            <v>#N/A</v>
          </cell>
          <cell r="AC1132" t="e">
            <v>#N/A</v>
          </cell>
          <cell r="AF1132" t="e">
            <v>#N/A</v>
          </cell>
        </row>
        <row r="1133">
          <cell r="V1133" t="e">
            <v>#N/A</v>
          </cell>
          <cell r="W1133" t="e">
            <v>#N/A</v>
          </cell>
          <cell r="AA1133" t="e">
            <v>#N/A</v>
          </cell>
          <cell r="AB1133" t="e">
            <v>#N/A</v>
          </cell>
          <cell r="AC1133" t="e">
            <v>#N/A</v>
          </cell>
          <cell r="AF1133" t="e">
            <v>#N/A</v>
          </cell>
        </row>
        <row r="1134">
          <cell r="V1134" t="e">
            <v>#N/A</v>
          </cell>
          <cell r="W1134" t="e">
            <v>#N/A</v>
          </cell>
          <cell r="AA1134" t="e">
            <v>#N/A</v>
          </cell>
          <cell r="AB1134" t="e">
            <v>#N/A</v>
          </cell>
          <cell r="AC1134" t="e">
            <v>#N/A</v>
          </cell>
          <cell r="AF1134" t="e">
            <v>#N/A</v>
          </cell>
        </row>
        <row r="1135">
          <cell r="V1135" t="e">
            <v>#N/A</v>
          </cell>
          <cell r="W1135" t="e">
            <v>#N/A</v>
          </cell>
          <cell r="AA1135" t="e">
            <v>#N/A</v>
          </cell>
          <cell r="AB1135" t="e">
            <v>#N/A</v>
          </cell>
          <cell r="AC1135" t="e">
            <v>#N/A</v>
          </cell>
          <cell r="AF1135" t="e">
            <v>#N/A</v>
          </cell>
        </row>
        <row r="1136">
          <cell r="V1136" t="e">
            <v>#N/A</v>
          </cell>
          <cell r="W1136" t="e">
            <v>#N/A</v>
          </cell>
          <cell r="AA1136" t="e">
            <v>#N/A</v>
          </cell>
          <cell r="AB1136" t="e">
            <v>#N/A</v>
          </cell>
          <cell r="AC1136" t="e">
            <v>#N/A</v>
          </cell>
          <cell r="AF1136" t="e">
            <v>#N/A</v>
          </cell>
        </row>
        <row r="1137">
          <cell r="V1137" t="e">
            <v>#N/A</v>
          </cell>
          <cell r="W1137" t="e">
            <v>#N/A</v>
          </cell>
          <cell r="AA1137" t="e">
            <v>#N/A</v>
          </cell>
          <cell r="AB1137" t="e">
            <v>#N/A</v>
          </cell>
          <cell r="AC1137" t="e">
            <v>#N/A</v>
          </cell>
          <cell r="AF1137" t="e">
            <v>#N/A</v>
          </cell>
        </row>
        <row r="1138">
          <cell r="V1138" t="e">
            <v>#N/A</v>
          </cell>
          <cell r="W1138" t="e">
            <v>#N/A</v>
          </cell>
          <cell r="AA1138" t="e">
            <v>#N/A</v>
          </cell>
          <cell r="AB1138" t="e">
            <v>#N/A</v>
          </cell>
          <cell r="AC1138" t="e">
            <v>#N/A</v>
          </cell>
          <cell r="AF1138" t="e">
            <v>#N/A</v>
          </cell>
        </row>
        <row r="1139">
          <cell r="V1139" t="e">
            <v>#N/A</v>
          </cell>
          <cell r="W1139" t="e">
            <v>#N/A</v>
          </cell>
          <cell r="AA1139" t="e">
            <v>#N/A</v>
          </cell>
          <cell r="AB1139" t="e">
            <v>#N/A</v>
          </cell>
          <cell r="AC1139" t="e">
            <v>#N/A</v>
          </cell>
          <cell r="AF1139" t="e">
            <v>#N/A</v>
          </cell>
        </row>
        <row r="1140">
          <cell r="V1140" t="e">
            <v>#N/A</v>
          </cell>
          <cell r="W1140" t="e">
            <v>#N/A</v>
          </cell>
          <cell r="AA1140" t="e">
            <v>#N/A</v>
          </cell>
          <cell r="AB1140" t="e">
            <v>#N/A</v>
          </cell>
          <cell r="AC1140" t="e">
            <v>#N/A</v>
          </cell>
          <cell r="AF1140" t="e">
            <v>#N/A</v>
          </cell>
        </row>
        <row r="1141">
          <cell r="V1141" t="e">
            <v>#N/A</v>
          </cell>
          <cell r="W1141" t="e">
            <v>#N/A</v>
          </cell>
          <cell r="AA1141" t="e">
            <v>#N/A</v>
          </cell>
          <cell r="AB1141" t="e">
            <v>#N/A</v>
          </cell>
          <cell r="AC1141" t="e">
            <v>#N/A</v>
          </cell>
          <cell r="AF1141" t="e">
            <v>#N/A</v>
          </cell>
        </row>
        <row r="1142">
          <cell r="V1142" t="e">
            <v>#N/A</v>
          </cell>
          <cell r="W1142" t="e">
            <v>#N/A</v>
          </cell>
          <cell r="AA1142" t="e">
            <v>#N/A</v>
          </cell>
          <cell r="AB1142" t="e">
            <v>#N/A</v>
          </cell>
          <cell r="AC1142" t="e">
            <v>#N/A</v>
          </cell>
          <cell r="AF1142" t="e">
            <v>#N/A</v>
          </cell>
        </row>
        <row r="1143">
          <cell r="V1143" t="e">
            <v>#N/A</v>
          </cell>
          <cell r="W1143" t="e">
            <v>#N/A</v>
          </cell>
          <cell r="AA1143" t="e">
            <v>#N/A</v>
          </cell>
          <cell r="AB1143" t="e">
            <v>#N/A</v>
          </cell>
          <cell r="AC1143" t="e">
            <v>#N/A</v>
          </cell>
          <cell r="AF1143" t="e">
            <v>#N/A</v>
          </cell>
        </row>
        <row r="1144">
          <cell r="V1144" t="e">
            <v>#N/A</v>
          </cell>
          <cell r="W1144" t="e">
            <v>#N/A</v>
          </cell>
          <cell r="AA1144" t="e">
            <v>#N/A</v>
          </cell>
          <cell r="AB1144" t="e">
            <v>#N/A</v>
          </cell>
          <cell r="AC1144" t="e">
            <v>#N/A</v>
          </cell>
          <cell r="AF1144" t="e">
            <v>#N/A</v>
          </cell>
        </row>
        <row r="1145">
          <cell r="V1145" t="e">
            <v>#N/A</v>
          </cell>
          <cell r="W1145" t="e">
            <v>#N/A</v>
          </cell>
          <cell r="AA1145" t="e">
            <v>#N/A</v>
          </cell>
          <cell r="AB1145" t="e">
            <v>#N/A</v>
          </cell>
          <cell r="AC1145" t="e">
            <v>#N/A</v>
          </cell>
          <cell r="AF1145" t="e">
            <v>#N/A</v>
          </cell>
        </row>
        <row r="1146">
          <cell r="V1146" t="e">
            <v>#N/A</v>
          </cell>
          <cell r="W1146" t="e">
            <v>#N/A</v>
          </cell>
          <cell r="AA1146" t="e">
            <v>#N/A</v>
          </cell>
          <cell r="AB1146" t="e">
            <v>#N/A</v>
          </cell>
          <cell r="AC1146" t="e">
            <v>#N/A</v>
          </cell>
          <cell r="AF1146" t="e">
            <v>#N/A</v>
          </cell>
        </row>
        <row r="1147">
          <cell r="V1147" t="e">
            <v>#N/A</v>
          </cell>
          <cell r="W1147" t="e">
            <v>#N/A</v>
          </cell>
          <cell r="AA1147" t="e">
            <v>#N/A</v>
          </cell>
          <cell r="AB1147" t="e">
            <v>#N/A</v>
          </cell>
          <cell r="AC1147" t="e">
            <v>#N/A</v>
          </cell>
          <cell r="AF1147" t="e">
            <v>#N/A</v>
          </cell>
        </row>
        <row r="1148">
          <cell r="V1148" t="e">
            <v>#N/A</v>
          </cell>
          <cell r="W1148" t="e">
            <v>#N/A</v>
          </cell>
          <cell r="AA1148" t="e">
            <v>#N/A</v>
          </cell>
          <cell r="AB1148" t="e">
            <v>#N/A</v>
          </cell>
          <cell r="AC1148" t="e">
            <v>#N/A</v>
          </cell>
          <cell r="AF1148" t="e">
            <v>#N/A</v>
          </cell>
        </row>
        <row r="1149">
          <cell r="V1149" t="e">
            <v>#N/A</v>
          </cell>
          <cell r="W1149" t="e">
            <v>#N/A</v>
          </cell>
          <cell r="AA1149" t="e">
            <v>#N/A</v>
          </cell>
          <cell r="AB1149" t="e">
            <v>#N/A</v>
          </cell>
          <cell r="AC1149" t="e">
            <v>#N/A</v>
          </cell>
          <cell r="AF1149" t="e">
            <v>#N/A</v>
          </cell>
        </row>
        <row r="1150">
          <cell r="V1150" t="e">
            <v>#N/A</v>
          </cell>
          <cell r="W1150" t="e">
            <v>#N/A</v>
          </cell>
          <cell r="AA1150" t="e">
            <v>#N/A</v>
          </cell>
          <cell r="AB1150" t="e">
            <v>#N/A</v>
          </cell>
          <cell r="AC1150" t="e">
            <v>#N/A</v>
          </cell>
          <cell r="AF1150" t="e">
            <v>#N/A</v>
          </cell>
        </row>
        <row r="1151">
          <cell r="V1151" t="e">
            <v>#N/A</v>
          </cell>
          <cell r="W1151" t="e">
            <v>#N/A</v>
          </cell>
          <cell r="AA1151" t="e">
            <v>#N/A</v>
          </cell>
          <cell r="AB1151" t="e">
            <v>#N/A</v>
          </cell>
          <cell r="AC1151" t="e">
            <v>#N/A</v>
          </cell>
          <cell r="AF1151" t="e">
            <v>#N/A</v>
          </cell>
        </row>
        <row r="1152">
          <cell r="V1152" t="e">
            <v>#N/A</v>
          </cell>
          <cell r="W1152" t="e">
            <v>#N/A</v>
          </cell>
          <cell r="AA1152" t="e">
            <v>#N/A</v>
          </cell>
          <cell r="AB1152" t="e">
            <v>#N/A</v>
          </cell>
          <cell r="AC1152" t="e">
            <v>#N/A</v>
          </cell>
          <cell r="AF1152" t="e">
            <v>#N/A</v>
          </cell>
        </row>
        <row r="1153">
          <cell r="V1153" t="e">
            <v>#N/A</v>
          </cell>
          <cell r="W1153" t="e">
            <v>#N/A</v>
          </cell>
          <cell r="AA1153" t="e">
            <v>#N/A</v>
          </cell>
          <cell r="AB1153" t="e">
            <v>#N/A</v>
          </cell>
          <cell r="AC1153" t="e">
            <v>#N/A</v>
          </cell>
          <cell r="AF1153" t="e">
            <v>#N/A</v>
          </cell>
        </row>
        <row r="1154">
          <cell r="V1154" t="e">
            <v>#N/A</v>
          </cell>
          <cell r="W1154" t="e">
            <v>#N/A</v>
          </cell>
          <cell r="AA1154" t="e">
            <v>#N/A</v>
          </cell>
          <cell r="AB1154" t="e">
            <v>#N/A</v>
          </cell>
          <cell r="AC1154" t="e">
            <v>#N/A</v>
          </cell>
          <cell r="AF1154" t="e">
            <v>#N/A</v>
          </cell>
        </row>
        <row r="1155">
          <cell r="V1155" t="e">
            <v>#N/A</v>
          </cell>
          <cell r="W1155" t="e">
            <v>#N/A</v>
          </cell>
          <cell r="AA1155" t="e">
            <v>#N/A</v>
          </cell>
          <cell r="AB1155" t="e">
            <v>#N/A</v>
          </cell>
          <cell r="AC1155" t="e">
            <v>#N/A</v>
          </cell>
          <cell r="AF1155" t="e">
            <v>#N/A</v>
          </cell>
        </row>
        <row r="1156">
          <cell r="V1156" t="e">
            <v>#N/A</v>
          </cell>
          <cell r="W1156" t="e">
            <v>#N/A</v>
          </cell>
          <cell r="AA1156" t="e">
            <v>#N/A</v>
          </cell>
          <cell r="AB1156" t="e">
            <v>#N/A</v>
          </cell>
          <cell r="AC1156" t="e">
            <v>#N/A</v>
          </cell>
          <cell r="AF1156" t="e">
            <v>#N/A</v>
          </cell>
        </row>
        <row r="1157">
          <cell r="V1157" t="e">
            <v>#N/A</v>
          </cell>
          <cell r="W1157" t="e">
            <v>#N/A</v>
          </cell>
          <cell r="AA1157" t="e">
            <v>#N/A</v>
          </cell>
          <cell r="AB1157" t="e">
            <v>#N/A</v>
          </cell>
          <cell r="AC1157" t="e">
            <v>#N/A</v>
          </cell>
          <cell r="AF1157" t="e">
            <v>#N/A</v>
          </cell>
        </row>
        <row r="1158">
          <cell r="V1158" t="e">
            <v>#N/A</v>
          </cell>
          <cell r="W1158" t="e">
            <v>#N/A</v>
          </cell>
          <cell r="AA1158" t="e">
            <v>#N/A</v>
          </cell>
          <cell r="AB1158" t="e">
            <v>#N/A</v>
          </cell>
          <cell r="AC1158" t="e">
            <v>#N/A</v>
          </cell>
          <cell r="AF1158" t="e">
            <v>#N/A</v>
          </cell>
        </row>
        <row r="1159">
          <cell r="V1159" t="e">
            <v>#N/A</v>
          </cell>
          <cell r="W1159" t="e">
            <v>#N/A</v>
          </cell>
          <cell r="AA1159" t="e">
            <v>#N/A</v>
          </cell>
          <cell r="AB1159" t="e">
            <v>#N/A</v>
          </cell>
          <cell r="AC1159" t="e">
            <v>#N/A</v>
          </cell>
          <cell r="AF1159" t="e">
            <v>#N/A</v>
          </cell>
        </row>
        <row r="1160">
          <cell r="V1160" t="e">
            <v>#N/A</v>
          </cell>
          <cell r="W1160" t="e">
            <v>#N/A</v>
          </cell>
          <cell r="AA1160" t="e">
            <v>#N/A</v>
          </cell>
          <cell r="AB1160" t="e">
            <v>#N/A</v>
          </cell>
          <cell r="AC1160" t="e">
            <v>#N/A</v>
          </cell>
          <cell r="AF1160" t="e">
            <v>#N/A</v>
          </cell>
        </row>
        <row r="1161">
          <cell r="V1161" t="e">
            <v>#N/A</v>
          </cell>
          <cell r="W1161" t="e">
            <v>#N/A</v>
          </cell>
          <cell r="AA1161" t="e">
            <v>#N/A</v>
          </cell>
          <cell r="AB1161" t="e">
            <v>#N/A</v>
          </cell>
          <cell r="AC1161" t="e">
            <v>#N/A</v>
          </cell>
          <cell r="AF1161" t="e">
            <v>#N/A</v>
          </cell>
        </row>
        <row r="1162">
          <cell r="V1162" t="e">
            <v>#N/A</v>
          </cell>
          <cell r="W1162" t="e">
            <v>#N/A</v>
          </cell>
          <cell r="AA1162" t="e">
            <v>#N/A</v>
          </cell>
          <cell r="AB1162" t="e">
            <v>#N/A</v>
          </cell>
          <cell r="AC1162" t="e">
            <v>#N/A</v>
          </cell>
          <cell r="AF1162" t="e">
            <v>#N/A</v>
          </cell>
        </row>
        <row r="1163">
          <cell r="V1163" t="e">
            <v>#N/A</v>
          </cell>
          <cell r="W1163" t="e">
            <v>#N/A</v>
          </cell>
          <cell r="AA1163" t="e">
            <v>#N/A</v>
          </cell>
          <cell r="AB1163" t="e">
            <v>#N/A</v>
          </cell>
          <cell r="AC1163" t="e">
            <v>#N/A</v>
          </cell>
          <cell r="AF1163" t="e">
            <v>#N/A</v>
          </cell>
        </row>
        <row r="1164">
          <cell r="V1164" t="e">
            <v>#N/A</v>
          </cell>
          <cell r="W1164" t="e">
            <v>#N/A</v>
          </cell>
          <cell r="AA1164" t="e">
            <v>#N/A</v>
          </cell>
          <cell r="AB1164" t="e">
            <v>#N/A</v>
          </cell>
          <cell r="AC1164" t="e">
            <v>#N/A</v>
          </cell>
          <cell r="AF1164" t="e">
            <v>#N/A</v>
          </cell>
        </row>
        <row r="1165">
          <cell r="V1165" t="e">
            <v>#N/A</v>
          </cell>
          <cell r="W1165" t="e">
            <v>#N/A</v>
          </cell>
          <cell r="AA1165" t="e">
            <v>#N/A</v>
          </cell>
          <cell r="AB1165" t="e">
            <v>#N/A</v>
          </cell>
          <cell r="AC1165" t="e">
            <v>#N/A</v>
          </cell>
          <cell r="AF1165" t="e">
            <v>#N/A</v>
          </cell>
        </row>
        <row r="1166">
          <cell r="V1166" t="e">
            <v>#N/A</v>
          </cell>
          <cell r="W1166" t="e">
            <v>#N/A</v>
          </cell>
          <cell r="AA1166" t="e">
            <v>#N/A</v>
          </cell>
          <cell r="AB1166" t="e">
            <v>#N/A</v>
          </cell>
          <cell r="AC1166" t="e">
            <v>#N/A</v>
          </cell>
          <cell r="AF1166" t="e">
            <v>#N/A</v>
          </cell>
        </row>
        <row r="1167">
          <cell r="V1167" t="e">
            <v>#N/A</v>
          </cell>
          <cell r="W1167" t="e">
            <v>#N/A</v>
          </cell>
          <cell r="AA1167" t="e">
            <v>#N/A</v>
          </cell>
          <cell r="AB1167" t="e">
            <v>#N/A</v>
          </cell>
          <cell r="AC1167" t="e">
            <v>#N/A</v>
          </cell>
          <cell r="AF1167" t="e">
            <v>#N/A</v>
          </cell>
        </row>
        <row r="1168">
          <cell r="V1168" t="e">
            <v>#N/A</v>
          </cell>
          <cell r="W1168" t="e">
            <v>#N/A</v>
          </cell>
          <cell r="AA1168" t="e">
            <v>#N/A</v>
          </cell>
          <cell r="AB1168" t="e">
            <v>#N/A</v>
          </cell>
          <cell r="AC1168" t="e">
            <v>#N/A</v>
          </cell>
          <cell r="AF1168" t="e">
            <v>#N/A</v>
          </cell>
        </row>
        <row r="1169">
          <cell r="V1169" t="e">
            <v>#N/A</v>
          </cell>
          <cell r="W1169" t="e">
            <v>#N/A</v>
          </cell>
          <cell r="AA1169" t="e">
            <v>#N/A</v>
          </cell>
          <cell r="AB1169" t="e">
            <v>#N/A</v>
          </cell>
          <cell r="AC1169" t="e">
            <v>#N/A</v>
          </cell>
          <cell r="AF1169" t="e">
            <v>#N/A</v>
          </cell>
        </row>
        <row r="1170">
          <cell r="V1170" t="e">
            <v>#N/A</v>
          </cell>
          <cell r="W1170" t="e">
            <v>#N/A</v>
          </cell>
          <cell r="AA1170" t="e">
            <v>#N/A</v>
          </cell>
          <cell r="AB1170" t="e">
            <v>#N/A</v>
          </cell>
          <cell r="AC1170" t="e">
            <v>#N/A</v>
          </cell>
          <cell r="AF1170" t="e">
            <v>#N/A</v>
          </cell>
        </row>
        <row r="1171">
          <cell r="V1171" t="e">
            <v>#N/A</v>
          </cell>
          <cell r="W1171" t="e">
            <v>#N/A</v>
          </cell>
          <cell r="AA1171" t="e">
            <v>#N/A</v>
          </cell>
          <cell r="AB1171" t="e">
            <v>#N/A</v>
          </cell>
          <cell r="AC1171" t="e">
            <v>#N/A</v>
          </cell>
          <cell r="AF1171" t="e">
            <v>#N/A</v>
          </cell>
        </row>
        <row r="1172">
          <cell r="V1172" t="e">
            <v>#N/A</v>
          </cell>
          <cell r="W1172" t="e">
            <v>#N/A</v>
          </cell>
          <cell r="AA1172" t="e">
            <v>#N/A</v>
          </cell>
          <cell r="AB1172" t="e">
            <v>#N/A</v>
          </cell>
          <cell r="AC1172" t="e">
            <v>#N/A</v>
          </cell>
          <cell r="AF1172" t="e">
            <v>#N/A</v>
          </cell>
        </row>
        <row r="1173">
          <cell r="V1173" t="e">
            <v>#N/A</v>
          </cell>
          <cell r="W1173" t="e">
            <v>#N/A</v>
          </cell>
          <cell r="AA1173" t="e">
            <v>#N/A</v>
          </cell>
          <cell r="AB1173" t="e">
            <v>#N/A</v>
          </cell>
          <cell r="AC1173" t="e">
            <v>#N/A</v>
          </cell>
          <cell r="AF1173" t="e">
            <v>#N/A</v>
          </cell>
        </row>
        <row r="1174">
          <cell r="V1174" t="e">
            <v>#N/A</v>
          </cell>
          <cell r="W1174" t="e">
            <v>#N/A</v>
          </cell>
          <cell r="AA1174" t="e">
            <v>#N/A</v>
          </cell>
          <cell r="AB1174" t="e">
            <v>#N/A</v>
          </cell>
          <cell r="AC1174" t="e">
            <v>#N/A</v>
          </cell>
          <cell r="AF1174" t="e">
            <v>#N/A</v>
          </cell>
        </row>
        <row r="1175">
          <cell r="V1175" t="e">
            <v>#N/A</v>
          </cell>
          <cell r="W1175" t="e">
            <v>#N/A</v>
          </cell>
          <cell r="AA1175" t="e">
            <v>#N/A</v>
          </cell>
          <cell r="AB1175" t="e">
            <v>#N/A</v>
          </cell>
          <cell r="AC1175" t="e">
            <v>#N/A</v>
          </cell>
          <cell r="AF1175" t="e">
            <v>#N/A</v>
          </cell>
        </row>
        <row r="1176">
          <cell r="V1176" t="e">
            <v>#N/A</v>
          </cell>
          <cell r="W1176" t="e">
            <v>#N/A</v>
          </cell>
          <cell r="AA1176" t="e">
            <v>#N/A</v>
          </cell>
          <cell r="AB1176" t="e">
            <v>#N/A</v>
          </cell>
          <cell r="AC1176" t="e">
            <v>#N/A</v>
          </cell>
          <cell r="AF1176" t="e">
            <v>#N/A</v>
          </cell>
        </row>
        <row r="1177">
          <cell r="V1177" t="e">
            <v>#N/A</v>
          </cell>
          <cell r="W1177" t="e">
            <v>#N/A</v>
          </cell>
          <cell r="AA1177" t="e">
            <v>#N/A</v>
          </cell>
          <cell r="AB1177" t="e">
            <v>#N/A</v>
          </cell>
          <cell r="AC1177" t="e">
            <v>#N/A</v>
          </cell>
          <cell r="AF1177" t="e">
            <v>#N/A</v>
          </cell>
        </row>
        <row r="1178">
          <cell r="V1178" t="e">
            <v>#N/A</v>
          </cell>
          <cell r="W1178" t="e">
            <v>#N/A</v>
          </cell>
          <cell r="AA1178" t="e">
            <v>#N/A</v>
          </cell>
          <cell r="AB1178" t="e">
            <v>#N/A</v>
          </cell>
          <cell r="AC1178" t="e">
            <v>#N/A</v>
          </cell>
          <cell r="AF1178" t="e">
            <v>#N/A</v>
          </cell>
        </row>
        <row r="1179">
          <cell r="V1179" t="e">
            <v>#N/A</v>
          </cell>
          <cell r="W1179" t="e">
            <v>#N/A</v>
          </cell>
          <cell r="AA1179" t="e">
            <v>#N/A</v>
          </cell>
          <cell r="AB1179" t="e">
            <v>#N/A</v>
          </cell>
          <cell r="AC1179" t="e">
            <v>#N/A</v>
          </cell>
          <cell r="AF1179" t="e">
            <v>#N/A</v>
          </cell>
        </row>
        <row r="1180">
          <cell r="V1180" t="e">
            <v>#N/A</v>
          </cell>
          <cell r="W1180" t="e">
            <v>#N/A</v>
          </cell>
          <cell r="AA1180" t="e">
            <v>#N/A</v>
          </cell>
          <cell r="AB1180" t="e">
            <v>#N/A</v>
          </cell>
          <cell r="AC1180" t="e">
            <v>#N/A</v>
          </cell>
          <cell r="AF1180" t="e">
            <v>#N/A</v>
          </cell>
        </row>
        <row r="1181">
          <cell r="V1181" t="e">
            <v>#N/A</v>
          </cell>
          <cell r="W1181" t="e">
            <v>#N/A</v>
          </cell>
          <cell r="AA1181" t="e">
            <v>#N/A</v>
          </cell>
          <cell r="AB1181" t="e">
            <v>#N/A</v>
          </cell>
          <cell r="AC1181" t="e">
            <v>#N/A</v>
          </cell>
          <cell r="AF1181" t="e">
            <v>#N/A</v>
          </cell>
        </row>
        <row r="1182">
          <cell r="V1182" t="e">
            <v>#N/A</v>
          </cell>
          <cell r="W1182" t="e">
            <v>#N/A</v>
          </cell>
          <cell r="AA1182" t="e">
            <v>#N/A</v>
          </cell>
          <cell r="AB1182" t="e">
            <v>#N/A</v>
          </cell>
          <cell r="AC1182" t="e">
            <v>#N/A</v>
          </cell>
          <cell r="AF1182" t="e">
            <v>#N/A</v>
          </cell>
        </row>
        <row r="1183">
          <cell r="V1183" t="e">
            <v>#N/A</v>
          </cell>
          <cell r="W1183" t="e">
            <v>#N/A</v>
          </cell>
          <cell r="AA1183" t="e">
            <v>#N/A</v>
          </cell>
          <cell r="AB1183" t="e">
            <v>#N/A</v>
          </cell>
          <cell r="AC1183" t="e">
            <v>#N/A</v>
          </cell>
          <cell r="AF1183" t="e">
            <v>#N/A</v>
          </cell>
        </row>
        <row r="1184">
          <cell r="V1184" t="e">
            <v>#N/A</v>
          </cell>
          <cell r="W1184" t="e">
            <v>#N/A</v>
          </cell>
          <cell r="AA1184" t="e">
            <v>#N/A</v>
          </cell>
          <cell r="AB1184" t="e">
            <v>#N/A</v>
          </cell>
          <cell r="AC1184" t="e">
            <v>#N/A</v>
          </cell>
          <cell r="AF1184" t="e">
            <v>#N/A</v>
          </cell>
        </row>
        <row r="1185">
          <cell r="V1185" t="e">
            <v>#N/A</v>
          </cell>
          <cell r="W1185" t="e">
            <v>#N/A</v>
          </cell>
          <cell r="AA1185" t="e">
            <v>#N/A</v>
          </cell>
          <cell r="AB1185" t="e">
            <v>#N/A</v>
          </cell>
          <cell r="AC1185" t="e">
            <v>#N/A</v>
          </cell>
          <cell r="AF1185" t="e">
            <v>#N/A</v>
          </cell>
        </row>
        <row r="1186">
          <cell r="V1186" t="e">
            <v>#N/A</v>
          </cell>
          <cell r="W1186" t="e">
            <v>#N/A</v>
          </cell>
          <cell r="AA1186" t="e">
            <v>#N/A</v>
          </cell>
          <cell r="AB1186" t="e">
            <v>#N/A</v>
          </cell>
          <cell r="AC1186" t="e">
            <v>#N/A</v>
          </cell>
          <cell r="AF1186" t="e">
            <v>#N/A</v>
          </cell>
        </row>
        <row r="1187">
          <cell r="V1187" t="e">
            <v>#N/A</v>
          </cell>
          <cell r="W1187" t="e">
            <v>#N/A</v>
          </cell>
          <cell r="AA1187" t="e">
            <v>#N/A</v>
          </cell>
          <cell r="AB1187" t="e">
            <v>#N/A</v>
          </cell>
          <cell r="AC1187" t="e">
            <v>#N/A</v>
          </cell>
          <cell r="AF1187" t="e">
            <v>#N/A</v>
          </cell>
        </row>
        <row r="1188">
          <cell r="V1188" t="e">
            <v>#N/A</v>
          </cell>
          <cell r="W1188" t="e">
            <v>#N/A</v>
          </cell>
          <cell r="AA1188" t="e">
            <v>#N/A</v>
          </cell>
          <cell r="AB1188" t="e">
            <v>#N/A</v>
          </cell>
          <cell r="AC1188" t="e">
            <v>#N/A</v>
          </cell>
          <cell r="AF1188" t="e">
            <v>#N/A</v>
          </cell>
        </row>
        <row r="1189">
          <cell r="V1189" t="e">
            <v>#N/A</v>
          </cell>
          <cell r="W1189" t="e">
            <v>#N/A</v>
          </cell>
          <cell r="AA1189" t="e">
            <v>#N/A</v>
          </cell>
          <cell r="AB1189" t="e">
            <v>#N/A</v>
          </cell>
          <cell r="AC1189" t="e">
            <v>#N/A</v>
          </cell>
          <cell r="AF1189" t="e">
            <v>#N/A</v>
          </cell>
        </row>
        <row r="1190">
          <cell r="V1190" t="e">
            <v>#N/A</v>
          </cell>
          <cell r="W1190" t="e">
            <v>#N/A</v>
          </cell>
          <cell r="AA1190" t="e">
            <v>#N/A</v>
          </cell>
          <cell r="AB1190" t="e">
            <v>#N/A</v>
          </cell>
          <cell r="AC1190" t="e">
            <v>#N/A</v>
          </cell>
          <cell r="AF1190" t="e">
            <v>#N/A</v>
          </cell>
        </row>
        <row r="1191">
          <cell r="V1191" t="e">
            <v>#N/A</v>
          </cell>
          <cell r="W1191" t="e">
            <v>#N/A</v>
          </cell>
          <cell r="AA1191" t="e">
            <v>#N/A</v>
          </cell>
          <cell r="AB1191" t="e">
            <v>#N/A</v>
          </cell>
          <cell r="AC1191" t="e">
            <v>#N/A</v>
          </cell>
          <cell r="AF1191" t="e">
            <v>#N/A</v>
          </cell>
        </row>
        <row r="1192">
          <cell r="V1192" t="e">
            <v>#N/A</v>
          </cell>
          <cell r="W1192" t="e">
            <v>#N/A</v>
          </cell>
          <cell r="AA1192" t="e">
            <v>#N/A</v>
          </cell>
          <cell r="AB1192" t="e">
            <v>#N/A</v>
          </cell>
          <cell r="AC1192" t="e">
            <v>#N/A</v>
          </cell>
          <cell r="AF1192" t="e">
            <v>#N/A</v>
          </cell>
        </row>
        <row r="1193">
          <cell r="V1193" t="e">
            <v>#N/A</v>
          </cell>
          <cell r="W1193" t="e">
            <v>#N/A</v>
          </cell>
          <cell r="AA1193" t="e">
            <v>#N/A</v>
          </cell>
          <cell r="AB1193" t="e">
            <v>#N/A</v>
          </cell>
          <cell r="AC1193" t="e">
            <v>#N/A</v>
          </cell>
          <cell r="AF1193" t="e">
            <v>#N/A</v>
          </cell>
        </row>
        <row r="1194">
          <cell r="V1194" t="e">
            <v>#N/A</v>
          </cell>
          <cell r="W1194" t="e">
            <v>#N/A</v>
          </cell>
          <cell r="AA1194" t="e">
            <v>#N/A</v>
          </cell>
          <cell r="AB1194" t="e">
            <v>#N/A</v>
          </cell>
          <cell r="AC1194" t="e">
            <v>#N/A</v>
          </cell>
          <cell r="AF1194" t="e">
            <v>#N/A</v>
          </cell>
        </row>
        <row r="1195">
          <cell r="V1195" t="e">
            <v>#N/A</v>
          </cell>
          <cell r="W1195" t="e">
            <v>#N/A</v>
          </cell>
          <cell r="AA1195" t="e">
            <v>#N/A</v>
          </cell>
          <cell r="AB1195" t="e">
            <v>#N/A</v>
          </cell>
          <cell r="AC1195" t="e">
            <v>#N/A</v>
          </cell>
          <cell r="AF1195" t="e">
            <v>#N/A</v>
          </cell>
        </row>
        <row r="1196">
          <cell r="V1196" t="e">
            <v>#N/A</v>
          </cell>
          <cell r="W1196" t="e">
            <v>#N/A</v>
          </cell>
          <cell r="AA1196" t="e">
            <v>#N/A</v>
          </cell>
          <cell r="AB1196" t="e">
            <v>#N/A</v>
          </cell>
          <cell r="AC1196" t="e">
            <v>#N/A</v>
          </cell>
          <cell r="AF1196" t="e">
            <v>#N/A</v>
          </cell>
        </row>
        <row r="1197">
          <cell r="V1197" t="e">
            <v>#N/A</v>
          </cell>
          <cell r="W1197" t="e">
            <v>#N/A</v>
          </cell>
          <cell r="AA1197" t="e">
            <v>#N/A</v>
          </cell>
          <cell r="AB1197" t="e">
            <v>#N/A</v>
          </cell>
          <cell r="AC1197" t="e">
            <v>#N/A</v>
          </cell>
          <cell r="AF1197" t="e">
            <v>#N/A</v>
          </cell>
        </row>
        <row r="1198">
          <cell r="V1198" t="e">
            <v>#N/A</v>
          </cell>
          <cell r="W1198" t="e">
            <v>#N/A</v>
          </cell>
          <cell r="AA1198" t="e">
            <v>#N/A</v>
          </cell>
          <cell r="AB1198" t="e">
            <v>#N/A</v>
          </cell>
          <cell r="AC1198" t="e">
            <v>#N/A</v>
          </cell>
          <cell r="AF1198" t="e">
            <v>#N/A</v>
          </cell>
        </row>
        <row r="1199">
          <cell r="V1199" t="e">
            <v>#N/A</v>
          </cell>
          <cell r="W1199" t="e">
            <v>#N/A</v>
          </cell>
          <cell r="AA1199" t="e">
            <v>#N/A</v>
          </cell>
          <cell r="AB1199" t="e">
            <v>#N/A</v>
          </cell>
          <cell r="AC1199" t="e">
            <v>#N/A</v>
          </cell>
          <cell r="AF1199" t="e">
            <v>#N/A</v>
          </cell>
        </row>
        <row r="1200">
          <cell r="V1200" t="e">
            <v>#N/A</v>
          </cell>
          <cell r="W1200" t="e">
            <v>#N/A</v>
          </cell>
          <cell r="AA1200" t="e">
            <v>#N/A</v>
          </cell>
          <cell r="AB1200" t="e">
            <v>#N/A</v>
          </cell>
          <cell r="AC1200" t="e">
            <v>#N/A</v>
          </cell>
          <cell r="AF1200" t="e">
            <v>#N/A</v>
          </cell>
        </row>
        <row r="1201">
          <cell r="V1201" t="e">
            <v>#N/A</v>
          </cell>
          <cell r="W1201" t="e">
            <v>#N/A</v>
          </cell>
          <cell r="AA1201" t="e">
            <v>#N/A</v>
          </cell>
          <cell r="AB1201" t="e">
            <v>#N/A</v>
          </cell>
          <cell r="AC1201" t="e">
            <v>#N/A</v>
          </cell>
          <cell r="AF1201" t="e">
            <v>#N/A</v>
          </cell>
        </row>
        <row r="1202">
          <cell r="V1202" t="e">
            <v>#N/A</v>
          </cell>
          <cell r="W1202" t="e">
            <v>#N/A</v>
          </cell>
          <cell r="AA1202" t="e">
            <v>#N/A</v>
          </cell>
          <cell r="AB1202" t="e">
            <v>#N/A</v>
          </cell>
          <cell r="AC1202" t="e">
            <v>#N/A</v>
          </cell>
          <cell r="AF1202" t="e">
            <v>#N/A</v>
          </cell>
        </row>
        <row r="1203">
          <cell r="V1203" t="e">
            <v>#N/A</v>
          </cell>
          <cell r="W1203" t="e">
            <v>#N/A</v>
          </cell>
          <cell r="AA1203" t="e">
            <v>#N/A</v>
          </cell>
          <cell r="AB1203" t="e">
            <v>#N/A</v>
          </cell>
          <cell r="AC1203" t="e">
            <v>#N/A</v>
          </cell>
          <cell r="AF1203" t="e">
            <v>#N/A</v>
          </cell>
        </row>
        <row r="1204">
          <cell r="V1204" t="e">
            <v>#N/A</v>
          </cell>
          <cell r="W1204" t="e">
            <v>#N/A</v>
          </cell>
          <cell r="AA1204" t="e">
            <v>#N/A</v>
          </cell>
          <cell r="AB1204" t="e">
            <v>#N/A</v>
          </cell>
          <cell r="AC1204" t="e">
            <v>#N/A</v>
          </cell>
          <cell r="AF1204" t="e">
            <v>#N/A</v>
          </cell>
        </row>
        <row r="1205">
          <cell r="V1205" t="e">
            <v>#N/A</v>
          </cell>
          <cell r="W1205" t="e">
            <v>#N/A</v>
          </cell>
          <cell r="AA1205" t="e">
            <v>#N/A</v>
          </cell>
          <cell r="AB1205" t="e">
            <v>#N/A</v>
          </cell>
          <cell r="AC1205" t="e">
            <v>#N/A</v>
          </cell>
          <cell r="AF1205" t="e">
            <v>#N/A</v>
          </cell>
        </row>
        <row r="1206">
          <cell r="V1206" t="e">
            <v>#N/A</v>
          </cell>
          <cell r="W1206" t="e">
            <v>#N/A</v>
          </cell>
          <cell r="AA1206" t="e">
            <v>#N/A</v>
          </cell>
          <cell r="AB1206" t="e">
            <v>#N/A</v>
          </cell>
          <cell r="AC1206" t="e">
            <v>#N/A</v>
          </cell>
          <cell r="AF1206" t="e">
            <v>#N/A</v>
          </cell>
        </row>
        <row r="1207">
          <cell r="V1207" t="e">
            <v>#N/A</v>
          </cell>
          <cell r="W1207" t="e">
            <v>#N/A</v>
          </cell>
          <cell r="AA1207" t="e">
            <v>#N/A</v>
          </cell>
          <cell r="AB1207" t="e">
            <v>#N/A</v>
          </cell>
          <cell r="AC1207" t="e">
            <v>#N/A</v>
          </cell>
          <cell r="AF1207" t="e">
            <v>#N/A</v>
          </cell>
        </row>
        <row r="1208">
          <cell r="V1208" t="e">
            <v>#N/A</v>
          </cell>
          <cell r="W1208" t="e">
            <v>#N/A</v>
          </cell>
          <cell r="AA1208" t="e">
            <v>#N/A</v>
          </cell>
          <cell r="AB1208" t="e">
            <v>#N/A</v>
          </cell>
          <cell r="AC1208" t="e">
            <v>#N/A</v>
          </cell>
          <cell r="AF1208" t="e">
            <v>#N/A</v>
          </cell>
        </row>
        <row r="1209">
          <cell r="V1209" t="e">
            <v>#N/A</v>
          </cell>
          <cell r="W1209" t="e">
            <v>#N/A</v>
          </cell>
          <cell r="AA1209" t="e">
            <v>#N/A</v>
          </cell>
          <cell r="AB1209" t="e">
            <v>#N/A</v>
          </cell>
          <cell r="AC1209" t="e">
            <v>#N/A</v>
          </cell>
          <cell r="AF1209" t="e">
            <v>#N/A</v>
          </cell>
        </row>
        <row r="1210">
          <cell r="V1210" t="e">
            <v>#N/A</v>
          </cell>
          <cell r="W1210" t="e">
            <v>#N/A</v>
          </cell>
          <cell r="AA1210" t="e">
            <v>#N/A</v>
          </cell>
          <cell r="AB1210" t="e">
            <v>#N/A</v>
          </cell>
          <cell r="AC1210" t="e">
            <v>#N/A</v>
          </cell>
          <cell r="AF1210" t="e">
            <v>#N/A</v>
          </cell>
        </row>
        <row r="1211">
          <cell r="V1211" t="e">
            <v>#N/A</v>
          </cell>
          <cell r="W1211" t="e">
            <v>#N/A</v>
          </cell>
          <cell r="AA1211" t="e">
            <v>#N/A</v>
          </cell>
          <cell r="AB1211" t="e">
            <v>#N/A</v>
          </cell>
          <cell r="AC1211" t="e">
            <v>#N/A</v>
          </cell>
          <cell r="AF1211" t="e">
            <v>#N/A</v>
          </cell>
        </row>
        <row r="1212">
          <cell r="V1212" t="e">
            <v>#N/A</v>
          </cell>
          <cell r="W1212" t="e">
            <v>#N/A</v>
          </cell>
          <cell r="AA1212" t="e">
            <v>#N/A</v>
          </cell>
          <cell r="AB1212" t="e">
            <v>#N/A</v>
          </cell>
          <cell r="AC1212" t="e">
            <v>#N/A</v>
          </cell>
          <cell r="AF1212" t="e">
            <v>#N/A</v>
          </cell>
        </row>
        <row r="1213">
          <cell r="V1213" t="e">
            <v>#N/A</v>
          </cell>
          <cell r="W1213" t="e">
            <v>#N/A</v>
          </cell>
          <cell r="AA1213" t="e">
            <v>#N/A</v>
          </cell>
          <cell r="AB1213" t="e">
            <v>#N/A</v>
          </cell>
          <cell r="AC1213" t="e">
            <v>#N/A</v>
          </cell>
          <cell r="AF1213" t="e">
            <v>#N/A</v>
          </cell>
        </row>
        <row r="1214">
          <cell r="V1214" t="e">
            <v>#N/A</v>
          </cell>
          <cell r="W1214" t="e">
            <v>#N/A</v>
          </cell>
          <cell r="AA1214" t="e">
            <v>#N/A</v>
          </cell>
          <cell r="AB1214" t="e">
            <v>#N/A</v>
          </cell>
          <cell r="AC1214" t="e">
            <v>#N/A</v>
          </cell>
          <cell r="AF1214" t="e">
            <v>#N/A</v>
          </cell>
        </row>
        <row r="1215">
          <cell r="V1215" t="e">
            <v>#N/A</v>
          </cell>
          <cell r="W1215" t="e">
            <v>#N/A</v>
          </cell>
          <cell r="AA1215" t="e">
            <v>#N/A</v>
          </cell>
          <cell r="AB1215" t="e">
            <v>#N/A</v>
          </cell>
          <cell r="AC1215" t="e">
            <v>#N/A</v>
          </cell>
          <cell r="AF1215" t="e">
            <v>#N/A</v>
          </cell>
        </row>
        <row r="1216">
          <cell r="V1216" t="e">
            <v>#N/A</v>
          </cell>
          <cell r="W1216" t="e">
            <v>#N/A</v>
          </cell>
          <cell r="AA1216" t="e">
            <v>#N/A</v>
          </cell>
          <cell r="AB1216" t="e">
            <v>#N/A</v>
          </cell>
          <cell r="AC1216" t="e">
            <v>#N/A</v>
          </cell>
          <cell r="AF1216" t="e">
            <v>#N/A</v>
          </cell>
        </row>
        <row r="1217">
          <cell r="V1217" t="e">
            <v>#N/A</v>
          </cell>
          <cell r="W1217" t="e">
            <v>#N/A</v>
          </cell>
          <cell r="AA1217" t="e">
            <v>#N/A</v>
          </cell>
          <cell r="AB1217" t="e">
            <v>#N/A</v>
          </cell>
          <cell r="AC1217" t="e">
            <v>#N/A</v>
          </cell>
          <cell r="AF1217" t="e">
            <v>#N/A</v>
          </cell>
        </row>
        <row r="1218">
          <cell r="V1218" t="e">
            <v>#N/A</v>
          </cell>
          <cell r="W1218" t="e">
            <v>#N/A</v>
          </cell>
          <cell r="AA1218" t="e">
            <v>#N/A</v>
          </cell>
          <cell r="AB1218" t="e">
            <v>#N/A</v>
          </cell>
          <cell r="AC1218" t="e">
            <v>#N/A</v>
          </cell>
          <cell r="AF1218" t="e">
            <v>#N/A</v>
          </cell>
        </row>
        <row r="1219">
          <cell r="V1219" t="e">
            <v>#N/A</v>
          </cell>
          <cell r="W1219" t="e">
            <v>#N/A</v>
          </cell>
          <cell r="AA1219" t="e">
            <v>#N/A</v>
          </cell>
          <cell r="AB1219" t="e">
            <v>#N/A</v>
          </cell>
          <cell r="AC1219" t="e">
            <v>#N/A</v>
          </cell>
          <cell r="AF1219" t="e">
            <v>#N/A</v>
          </cell>
        </row>
        <row r="1220">
          <cell r="V1220" t="e">
            <v>#N/A</v>
          </cell>
          <cell r="W1220" t="e">
            <v>#N/A</v>
          </cell>
          <cell r="AA1220" t="e">
            <v>#N/A</v>
          </cell>
          <cell r="AB1220" t="e">
            <v>#N/A</v>
          </cell>
          <cell r="AC1220" t="e">
            <v>#N/A</v>
          </cell>
          <cell r="AF1220" t="e">
            <v>#N/A</v>
          </cell>
        </row>
        <row r="1221">
          <cell r="V1221" t="e">
            <v>#N/A</v>
          </cell>
          <cell r="W1221" t="e">
            <v>#N/A</v>
          </cell>
          <cell r="AA1221" t="e">
            <v>#N/A</v>
          </cell>
          <cell r="AB1221" t="e">
            <v>#N/A</v>
          </cell>
          <cell r="AC1221" t="e">
            <v>#N/A</v>
          </cell>
          <cell r="AF1221" t="e">
            <v>#N/A</v>
          </cell>
        </row>
        <row r="1222">
          <cell r="V1222" t="e">
            <v>#N/A</v>
          </cell>
          <cell r="W1222" t="e">
            <v>#N/A</v>
          </cell>
          <cell r="AA1222" t="e">
            <v>#N/A</v>
          </cell>
          <cell r="AB1222" t="e">
            <v>#N/A</v>
          </cell>
          <cell r="AC1222" t="e">
            <v>#N/A</v>
          </cell>
          <cell r="AF1222" t="e">
            <v>#N/A</v>
          </cell>
        </row>
        <row r="1223">
          <cell r="V1223" t="e">
            <v>#N/A</v>
          </cell>
          <cell r="W1223" t="e">
            <v>#N/A</v>
          </cell>
          <cell r="AA1223" t="e">
            <v>#N/A</v>
          </cell>
          <cell r="AB1223" t="e">
            <v>#N/A</v>
          </cell>
          <cell r="AC1223" t="e">
            <v>#N/A</v>
          </cell>
          <cell r="AF1223" t="e">
            <v>#N/A</v>
          </cell>
        </row>
        <row r="1224">
          <cell r="V1224" t="e">
            <v>#N/A</v>
          </cell>
          <cell r="W1224" t="e">
            <v>#N/A</v>
          </cell>
          <cell r="AA1224" t="e">
            <v>#N/A</v>
          </cell>
          <cell r="AB1224" t="e">
            <v>#N/A</v>
          </cell>
          <cell r="AC1224" t="e">
            <v>#N/A</v>
          </cell>
          <cell r="AF1224" t="e">
            <v>#N/A</v>
          </cell>
        </row>
        <row r="1225">
          <cell r="V1225" t="e">
            <v>#N/A</v>
          </cell>
          <cell r="W1225" t="e">
            <v>#N/A</v>
          </cell>
          <cell r="AA1225" t="e">
            <v>#N/A</v>
          </cell>
          <cell r="AB1225" t="e">
            <v>#N/A</v>
          </cell>
          <cell r="AC1225" t="e">
            <v>#N/A</v>
          </cell>
          <cell r="AF1225" t="e">
            <v>#N/A</v>
          </cell>
        </row>
        <row r="1226">
          <cell r="V1226" t="e">
            <v>#N/A</v>
          </cell>
          <cell r="W1226" t="e">
            <v>#N/A</v>
          </cell>
          <cell r="AA1226" t="e">
            <v>#N/A</v>
          </cell>
          <cell r="AB1226" t="e">
            <v>#N/A</v>
          </cell>
          <cell r="AC1226" t="e">
            <v>#N/A</v>
          </cell>
          <cell r="AF1226" t="e">
            <v>#N/A</v>
          </cell>
        </row>
        <row r="1227">
          <cell r="V1227" t="e">
            <v>#N/A</v>
          </cell>
          <cell r="W1227" t="e">
            <v>#N/A</v>
          </cell>
          <cell r="AA1227" t="e">
            <v>#N/A</v>
          </cell>
          <cell r="AB1227" t="e">
            <v>#N/A</v>
          </cell>
          <cell r="AC1227" t="e">
            <v>#N/A</v>
          </cell>
          <cell r="AF1227" t="e">
            <v>#N/A</v>
          </cell>
        </row>
        <row r="1228">
          <cell r="V1228" t="e">
            <v>#N/A</v>
          </cell>
          <cell r="W1228" t="e">
            <v>#N/A</v>
          </cell>
          <cell r="AA1228" t="e">
            <v>#N/A</v>
          </cell>
          <cell r="AB1228" t="e">
            <v>#N/A</v>
          </cell>
          <cell r="AC1228" t="e">
            <v>#N/A</v>
          </cell>
          <cell r="AF1228" t="e">
            <v>#N/A</v>
          </cell>
        </row>
        <row r="1229">
          <cell r="V1229" t="e">
            <v>#N/A</v>
          </cell>
          <cell r="W1229" t="e">
            <v>#N/A</v>
          </cell>
          <cell r="AA1229" t="e">
            <v>#N/A</v>
          </cell>
          <cell r="AB1229" t="e">
            <v>#N/A</v>
          </cell>
          <cell r="AC1229" t="e">
            <v>#N/A</v>
          </cell>
          <cell r="AF1229" t="e">
            <v>#N/A</v>
          </cell>
        </row>
        <row r="1230">
          <cell r="V1230" t="e">
            <v>#N/A</v>
          </cell>
          <cell r="W1230" t="e">
            <v>#N/A</v>
          </cell>
          <cell r="AA1230" t="e">
            <v>#N/A</v>
          </cell>
          <cell r="AB1230" t="e">
            <v>#N/A</v>
          </cell>
          <cell r="AC1230" t="e">
            <v>#N/A</v>
          </cell>
          <cell r="AF1230" t="e">
            <v>#N/A</v>
          </cell>
        </row>
        <row r="1231">
          <cell r="V1231" t="e">
            <v>#N/A</v>
          </cell>
          <cell r="W1231" t="e">
            <v>#N/A</v>
          </cell>
          <cell r="AA1231" t="e">
            <v>#N/A</v>
          </cell>
          <cell r="AB1231" t="e">
            <v>#N/A</v>
          </cell>
          <cell r="AC1231" t="e">
            <v>#N/A</v>
          </cell>
          <cell r="AF1231" t="e">
            <v>#N/A</v>
          </cell>
        </row>
        <row r="1232">
          <cell r="V1232" t="e">
            <v>#N/A</v>
          </cell>
          <cell r="W1232" t="e">
            <v>#N/A</v>
          </cell>
          <cell r="AA1232" t="e">
            <v>#N/A</v>
          </cell>
          <cell r="AB1232" t="e">
            <v>#N/A</v>
          </cell>
          <cell r="AC1232" t="e">
            <v>#N/A</v>
          </cell>
          <cell r="AF1232" t="e">
            <v>#N/A</v>
          </cell>
        </row>
        <row r="1233">
          <cell r="V1233" t="e">
            <v>#N/A</v>
          </cell>
          <cell r="W1233" t="e">
            <v>#N/A</v>
          </cell>
          <cell r="AA1233" t="e">
            <v>#N/A</v>
          </cell>
          <cell r="AB1233" t="e">
            <v>#N/A</v>
          </cell>
          <cell r="AC1233" t="e">
            <v>#N/A</v>
          </cell>
          <cell r="AF1233" t="e">
            <v>#N/A</v>
          </cell>
        </row>
        <row r="1234">
          <cell r="V1234" t="e">
            <v>#N/A</v>
          </cell>
          <cell r="W1234" t="e">
            <v>#N/A</v>
          </cell>
          <cell r="AA1234" t="e">
            <v>#N/A</v>
          </cell>
          <cell r="AB1234" t="e">
            <v>#N/A</v>
          </cell>
          <cell r="AC1234" t="e">
            <v>#N/A</v>
          </cell>
          <cell r="AF1234" t="e">
            <v>#N/A</v>
          </cell>
        </row>
        <row r="1235">
          <cell r="V1235" t="e">
            <v>#N/A</v>
          </cell>
          <cell r="W1235" t="e">
            <v>#N/A</v>
          </cell>
          <cell r="AA1235" t="e">
            <v>#N/A</v>
          </cell>
          <cell r="AB1235" t="e">
            <v>#N/A</v>
          </cell>
          <cell r="AC1235" t="e">
            <v>#N/A</v>
          </cell>
          <cell r="AF1235" t="e">
            <v>#N/A</v>
          </cell>
        </row>
        <row r="1236">
          <cell r="V1236" t="e">
            <v>#N/A</v>
          </cell>
          <cell r="W1236" t="e">
            <v>#N/A</v>
          </cell>
          <cell r="AA1236" t="e">
            <v>#N/A</v>
          </cell>
          <cell r="AB1236" t="e">
            <v>#N/A</v>
          </cell>
          <cell r="AC1236" t="e">
            <v>#N/A</v>
          </cell>
          <cell r="AF1236" t="e">
            <v>#N/A</v>
          </cell>
        </row>
        <row r="1237">
          <cell r="V1237" t="e">
            <v>#N/A</v>
          </cell>
          <cell r="W1237" t="e">
            <v>#N/A</v>
          </cell>
          <cell r="AA1237" t="e">
            <v>#N/A</v>
          </cell>
          <cell r="AB1237" t="e">
            <v>#N/A</v>
          </cell>
          <cell r="AC1237" t="e">
            <v>#N/A</v>
          </cell>
          <cell r="AF1237" t="e">
            <v>#N/A</v>
          </cell>
        </row>
        <row r="1238">
          <cell r="V1238" t="e">
            <v>#N/A</v>
          </cell>
          <cell r="W1238" t="e">
            <v>#N/A</v>
          </cell>
          <cell r="AA1238" t="e">
            <v>#N/A</v>
          </cell>
          <cell r="AB1238" t="e">
            <v>#N/A</v>
          </cell>
          <cell r="AC1238" t="e">
            <v>#N/A</v>
          </cell>
          <cell r="AF1238" t="e">
            <v>#N/A</v>
          </cell>
        </row>
        <row r="1239">
          <cell r="V1239" t="e">
            <v>#N/A</v>
          </cell>
          <cell r="W1239" t="e">
            <v>#N/A</v>
          </cell>
          <cell r="AA1239" t="e">
            <v>#N/A</v>
          </cell>
          <cell r="AB1239" t="e">
            <v>#N/A</v>
          </cell>
          <cell r="AC1239" t="e">
            <v>#N/A</v>
          </cell>
          <cell r="AF1239" t="e">
            <v>#N/A</v>
          </cell>
        </row>
        <row r="1240">
          <cell r="V1240" t="e">
            <v>#N/A</v>
          </cell>
          <cell r="W1240" t="e">
            <v>#N/A</v>
          </cell>
          <cell r="AA1240" t="e">
            <v>#N/A</v>
          </cell>
          <cell r="AB1240" t="e">
            <v>#N/A</v>
          </cell>
          <cell r="AC1240" t="e">
            <v>#N/A</v>
          </cell>
          <cell r="AF1240" t="e">
            <v>#N/A</v>
          </cell>
        </row>
        <row r="1241">
          <cell r="V1241" t="e">
            <v>#N/A</v>
          </cell>
          <cell r="W1241" t="e">
            <v>#N/A</v>
          </cell>
          <cell r="AA1241" t="e">
            <v>#N/A</v>
          </cell>
          <cell r="AB1241" t="e">
            <v>#N/A</v>
          </cell>
          <cell r="AC1241" t="e">
            <v>#N/A</v>
          </cell>
          <cell r="AF1241" t="e">
            <v>#N/A</v>
          </cell>
        </row>
        <row r="1242">
          <cell r="V1242" t="e">
            <v>#N/A</v>
          </cell>
          <cell r="W1242" t="e">
            <v>#N/A</v>
          </cell>
          <cell r="AA1242" t="e">
            <v>#N/A</v>
          </cell>
          <cell r="AB1242" t="e">
            <v>#N/A</v>
          </cell>
          <cell r="AC1242" t="e">
            <v>#N/A</v>
          </cell>
          <cell r="AF1242" t="e">
            <v>#N/A</v>
          </cell>
        </row>
        <row r="1243">
          <cell r="V1243" t="e">
            <v>#N/A</v>
          </cell>
          <cell r="W1243" t="e">
            <v>#N/A</v>
          </cell>
          <cell r="AA1243" t="e">
            <v>#N/A</v>
          </cell>
          <cell r="AB1243" t="e">
            <v>#N/A</v>
          </cell>
          <cell r="AC1243" t="e">
            <v>#N/A</v>
          </cell>
          <cell r="AF1243" t="e">
            <v>#N/A</v>
          </cell>
        </row>
        <row r="1244">
          <cell r="V1244" t="e">
            <v>#N/A</v>
          </cell>
          <cell r="W1244" t="e">
            <v>#N/A</v>
          </cell>
          <cell r="AA1244" t="e">
            <v>#N/A</v>
          </cell>
          <cell r="AB1244" t="e">
            <v>#N/A</v>
          </cell>
          <cell r="AC1244" t="e">
            <v>#N/A</v>
          </cell>
          <cell r="AF1244" t="e">
            <v>#N/A</v>
          </cell>
        </row>
        <row r="1245">
          <cell r="V1245" t="e">
            <v>#N/A</v>
          </cell>
          <cell r="W1245" t="e">
            <v>#N/A</v>
          </cell>
          <cell r="AA1245" t="e">
            <v>#N/A</v>
          </cell>
          <cell r="AB1245" t="e">
            <v>#N/A</v>
          </cell>
          <cell r="AC1245" t="e">
            <v>#N/A</v>
          </cell>
          <cell r="AF1245" t="e">
            <v>#N/A</v>
          </cell>
        </row>
        <row r="1246">
          <cell r="V1246" t="e">
            <v>#N/A</v>
          </cell>
          <cell r="W1246" t="e">
            <v>#N/A</v>
          </cell>
          <cell r="AA1246" t="e">
            <v>#N/A</v>
          </cell>
          <cell r="AB1246" t="e">
            <v>#N/A</v>
          </cell>
          <cell r="AC1246" t="e">
            <v>#N/A</v>
          </cell>
          <cell r="AF1246" t="e">
            <v>#N/A</v>
          </cell>
        </row>
        <row r="1247">
          <cell r="V1247" t="e">
            <v>#N/A</v>
          </cell>
          <cell r="W1247" t="e">
            <v>#N/A</v>
          </cell>
          <cell r="AA1247" t="e">
            <v>#N/A</v>
          </cell>
          <cell r="AB1247" t="e">
            <v>#N/A</v>
          </cell>
          <cell r="AC1247" t="e">
            <v>#N/A</v>
          </cell>
          <cell r="AF1247" t="e">
            <v>#N/A</v>
          </cell>
        </row>
        <row r="1248">
          <cell r="V1248" t="e">
            <v>#N/A</v>
          </cell>
          <cell r="W1248" t="e">
            <v>#N/A</v>
          </cell>
          <cell r="AA1248" t="e">
            <v>#N/A</v>
          </cell>
          <cell r="AB1248" t="e">
            <v>#N/A</v>
          </cell>
          <cell r="AC1248" t="e">
            <v>#N/A</v>
          </cell>
          <cell r="AF1248" t="e">
            <v>#N/A</v>
          </cell>
        </row>
        <row r="1249">
          <cell r="V1249" t="e">
            <v>#N/A</v>
          </cell>
          <cell r="W1249" t="e">
            <v>#N/A</v>
          </cell>
          <cell r="AA1249" t="e">
            <v>#N/A</v>
          </cell>
          <cell r="AB1249" t="e">
            <v>#N/A</v>
          </cell>
          <cell r="AC1249" t="e">
            <v>#N/A</v>
          </cell>
          <cell r="AF1249" t="e">
            <v>#N/A</v>
          </cell>
        </row>
        <row r="1250">
          <cell r="V1250" t="e">
            <v>#N/A</v>
          </cell>
          <cell r="W1250" t="e">
            <v>#N/A</v>
          </cell>
          <cell r="AA1250" t="e">
            <v>#N/A</v>
          </cell>
          <cell r="AB1250" t="e">
            <v>#N/A</v>
          </cell>
          <cell r="AC1250" t="e">
            <v>#N/A</v>
          </cell>
          <cell r="AF1250" t="e">
            <v>#N/A</v>
          </cell>
        </row>
        <row r="1251">
          <cell r="V1251" t="e">
            <v>#N/A</v>
          </cell>
          <cell r="W1251" t="e">
            <v>#N/A</v>
          </cell>
          <cell r="AA1251" t="e">
            <v>#N/A</v>
          </cell>
          <cell r="AB1251" t="e">
            <v>#N/A</v>
          </cell>
          <cell r="AC1251" t="e">
            <v>#N/A</v>
          </cell>
          <cell r="AF1251" t="e">
            <v>#N/A</v>
          </cell>
        </row>
        <row r="1252">
          <cell r="V1252" t="e">
            <v>#N/A</v>
          </cell>
          <cell r="W1252" t="e">
            <v>#N/A</v>
          </cell>
          <cell r="AA1252" t="e">
            <v>#N/A</v>
          </cell>
          <cell r="AB1252" t="e">
            <v>#N/A</v>
          </cell>
          <cell r="AC1252" t="e">
            <v>#N/A</v>
          </cell>
          <cell r="AF1252" t="e">
            <v>#N/A</v>
          </cell>
        </row>
        <row r="1253">
          <cell r="V1253" t="e">
            <v>#N/A</v>
          </cell>
          <cell r="W1253" t="e">
            <v>#N/A</v>
          </cell>
          <cell r="AA1253" t="e">
            <v>#N/A</v>
          </cell>
          <cell r="AB1253" t="e">
            <v>#N/A</v>
          </cell>
          <cell r="AC1253" t="e">
            <v>#N/A</v>
          </cell>
          <cell r="AF1253" t="e">
            <v>#N/A</v>
          </cell>
        </row>
        <row r="1254">
          <cell r="V1254" t="e">
            <v>#N/A</v>
          </cell>
          <cell r="W1254" t="e">
            <v>#N/A</v>
          </cell>
          <cell r="AA1254" t="e">
            <v>#N/A</v>
          </cell>
          <cell r="AB1254" t="e">
            <v>#N/A</v>
          </cell>
          <cell r="AC1254" t="e">
            <v>#N/A</v>
          </cell>
          <cell r="AF1254" t="e">
            <v>#N/A</v>
          </cell>
        </row>
        <row r="1255">
          <cell r="V1255" t="e">
            <v>#N/A</v>
          </cell>
          <cell r="W1255" t="e">
            <v>#N/A</v>
          </cell>
          <cell r="AA1255" t="e">
            <v>#N/A</v>
          </cell>
          <cell r="AB1255" t="e">
            <v>#N/A</v>
          </cell>
          <cell r="AC1255" t="e">
            <v>#N/A</v>
          </cell>
          <cell r="AF1255" t="e">
            <v>#N/A</v>
          </cell>
        </row>
        <row r="1256">
          <cell r="V1256" t="e">
            <v>#N/A</v>
          </cell>
          <cell r="W1256" t="e">
            <v>#N/A</v>
          </cell>
          <cell r="AA1256" t="e">
            <v>#N/A</v>
          </cell>
          <cell r="AB1256" t="e">
            <v>#N/A</v>
          </cell>
          <cell r="AC1256" t="e">
            <v>#N/A</v>
          </cell>
          <cell r="AF1256" t="e">
            <v>#N/A</v>
          </cell>
        </row>
        <row r="1257">
          <cell r="V1257" t="e">
            <v>#N/A</v>
          </cell>
          <cell r="W1257" t="e">
            <v>#N/A</v>
          </cell>
          <cell r="AA1257" t="e">
            <v>#N/A</v>
          </cell>
          <cell r="AB1257" t="e">
            <v>#N/A</v>
          </cell>
          <cell r="AC1257" t="e">
            <v>#N/A</v>
          </cell>
          <cell r="AF1257" t="e">
            <v>#N/A</v>
          </cell>
        </row>
        <row r="1258">
          <cell r="V1258" t="e">
            <v>#N/A</v>
          </cell>
          <cell r="W1258" t="e">
            <v>#N/A</v>
          </cell>
          <cell r="AA1258" t="e">
            <v>#N/A</v>
          </cell>
          <cell r="AB1258" t="e">
            <v>#N/A</v>
          </cell>
          <cell r="AC1258" t="e">
            <v>#N/A</v>
          </cell>
          <cell r="AF1258" t="e">
            <v>#N/A</v>
          </cell>
        </row>
        <row r="1259">
          <cell r="V1259" t="e">
            <v>#N/A</v>
          </cell>
          <cell r="W1259" t="e">
            <v>#N/A</v>
          </cell>
          <cell r="AA1259" t="e">
            <v>#N/A</v>
          </cell>
          <cell r="AB1259" t="e">
            <v>#N/A</v>
          </cell>
          <cell r="AC1259" t="e">
            <v>#N/A</v>
          </cell>
          <cell r="AF1259" t="e">
            <v>#N/A</v>
          </cell>
        </row>
        <row r="1260">
          <cell r="V1260" t="e">
            <v>#N/A</v>
          </cell>
          <cell r="W1260" t="e">
            <v>#N/A</v>
          </cell>
          <cell r="AA1260" t="e">
            <v>#N/A</v>
          </cell>
          <cell r="AB1260" t="e">
            <v>#N/A</v>
          </cell>
          <cell r="AC1260" t="e">
            <v>#N/A</v>
          </cell>
          <cell r="AF1260" t="e">
            <v>#N/A</v>
          </cell>
        </row>
        <row r="1261">
          <cell r="V1261" t="e">
            <v>#N/A</v>
          </cell>
          <cell r="W1261" t="e">
            <v>#N/A</v>
          </cell>
          <cell r="AA1261" t="e">
            <v>#N/A</v>
          </cell>
          <cell r="AB1261" t="e">
            <v>#N/A</v>
          </cell>
          <cell r="AC1261" t="e">
            <v>#N/A</v>
          </cell>
          <cell r="AF1261" t="e">
            <v>#N/A</v>
          </cell>
        </row>
        <row r="1262">
          <cell r="V1262" t="e">
            <v>#N/A</v>
          </cell>
          <cell r="W1262" t="e">
            <v>#N/A</v>
          </cell>
          <cell r="AA1262" t="e">
            <v>#N/A</v>
          </cell>
          <cell r="AB1262" t="e">
            <v>#N/A</v>
          </cell>
          <cell r="AC1262" t="e">
            <v>#N/A</v>
          </cell>
          <cell r="AF1262" t="e">
            <v>#N/A</v>
          </cell>
        </row>
        <row r="1263">
          <cell r="V1263" t="e">
            <v>#N/A</v>
          </cell>
          <cell r="W1263" t="e">
            <v>#N/A</v>
          </cell>
          <cell r="AA1263" t="e">
            <v>#N/A</v>
          </cell>
          <cell r="AB1263" t="e">
            <v>#N/A</v>
          </cell>
          <cell r="AC1263" t="e">
            <v>#N/A</v>
          </cell>
          <cell r="AF1263" t="e">
            <v>#N/A</v>
          </cell>
        </row>
        <row r="1264">
          <cell r="V1264" t="e">
            <v>#N/A</v>
          </cell>
          <cell r="W1264" t="e">
            <v>#N/A</v>
          </cell>
          <cell r="AA1264" t="e">
            <v>#N/A</v>
          </cell>
          <cell r="AB1264" t="e">
            <v>#N/A</v>
          </cell>
          <cell r="AC1264" t="e">
            <v>#N/A</v>
          </cell>
          <cell r="AF1264" t="e">
            <v>#N/A</v>
          </cell>
        </row>
        <row r="1265">
          <cell r="V1265" t="e">
            <v>#N/A</v>
          </cell>
          <cell r="W1265" t="e">
            <v>#N/A</v>
          </cell>
          <cell r="AA1265" t="e">
            <v>#N/A</v>
          </cell>
          <cell r="AB1265" t="e">
            <v>#N/A</v>
          </cell>
          <cell r="AC1265" t="e">
            <v>#N/A</v>
          </cell>
          <cell r="AF1265" t="e">
            <v>#N/A</v>
          </cell>
        </row>
        <row r="1266">
          <cell r="V1266" t="e">
            <v>#N/A</v>
          </cell>
          <cell r="W1266" t="e">
            <v>#N/A</v>
          </cell>
          <cell r="AA1266" t="e">
            <v>#N/A</v>
          </cell>
          <cell r="AB1266" t="e">
            <v>#N/A</v>
          </cell>
          <cell r="AC1266" t="e">
            <v>#N/A</v>
          </cell>
          <cell r="AF1266" t="e">
            <v>#N/A</v>
          </cell>
        </row>
        <row r="1267">
          <cell r="V1267" t="e">
            <v>#N/A</v>
          </cell>
          <cell r="W1267" t="e">
            <v>#N/A</v>
          </cell>
          <cell r="AA1267" t="e">
            <v>#N/A</v>
          </cell>
          <cell r="AB1267" t="e">
            <v>#N/A</v>
          </cell>
          <cell r="AC1267" t="e">
            <v>#N/A</v>
          </cell>
          <cell r="AF1267" t="e">
            <v>#N/A</v>
          </cell>
        </row>
        <row r="1268">
          <cell r="V1268" t="e">
            <v>#N/A</v>
          </cell>
          <cell r="W1268" t="e">
            <v>#N/A</v>
          </cell>
          <cell r="AA1268" t="e">
            <v>#N/A</v>
          </cell>
          <cell r="AB1268" t="e">
            <v>#N/A</v>
          </cell>
          <cell r="AC1268" t="e">
            <v>#N/A</v>
          </cell>
          <cell r="AF1268" t="e">
            <v>#N/A</v>
          </cell>
        </row>
        <row r="1269">
          <cell r="V1269" t="e">
            <v>#N/A</v>
          </cell>
          <cell r="W1269" t="e">
            <v>#N/A</v>
          </cell>
          <cell r="AA1269" t="e">
            <v>#N/A</v>
          </cell>
          <cell r="AB1269" t="e">
            <v>#N/A</v>
          </cell>
          <cell r="AC1269" t="e">
            <v>#N/A</v>
          </cell>
          <cell r="AF1269" t="e">
            <v>#N/A</v>
          </cell>
        </row>
        <row r="1270">
          <cell r="V1270" t="e">
            <v>#N/A</v>
          </cell>
          <cell r="W1270" t="e">
            <v>#N/A</v>
          </cell>
          <cell r="AA1270" t="e">
            <v>#N/A</v>
          </cell>
          <cell r="AB1270" t="e">
            <v>#N/A</v>
          </cell>
          <cell r="AC1270" t="e">
            <v>#N/A</v>
          </cell>
          <cell r="AF1270" t="e">
            <v>#N/A</v>
          </cell>
        </row>
        <row r="1271">
          <cell r="V1271" t="e">
            <v>#N/A</v>
          </cell>
          <cell r="W1271" t="e">
            <v>#N/A</v>
          </cell>
          <cell r="AA1271" t="e">
            <v>#N/A</v>
          </cell>
          <cell r="AB1271" t="e">
            <v>#N/A</v>
          </cell>
          <cell r="AC1271" t="e">
            <v>#N/A</v>
          </cell>
          <cell r="AF1271" t="e">
            <v>#N/A</v>
          </cell>
        </row>
        <row r="1272">
          <cell r="V1272" t="e">
            <v>#N/A</v>
          </cell>
          <cell r="W1272" t="e">
            <v>#N/A</v>
          </cell>
          <cell r="AA1272" t="e">
            <v>#N/A</v>
          </cell>
          <cell r="AB1272" t="e">
            <v>#N/A</v>
          </cell>
          <cell r="AC1272" t="e">
            <v>#N/A</v>
          </cell>
          <cell r="AF1272" t="e">
            <v>#N/A</v>
          </cell>
        </row>
        <row r="1273">
          <cell r="V1273" t="e">
            <v>#N/A</v>
          </cell>
          <cell r="W1273" t="e">
            <v>#N/A</v>
          </cell>
          <cell r="AA1273" t="e">
            <v>#N/A</v>
          </cell>
          <cell r="AB1273" t="e">
            <v>#N/A</v>
          </cell>
          <cell r="AC1273" t="e">
            <v>#N/A</v>
          </cell>
          <cell r="AF1273" t="e">
            <v>#N/A</v>
          </cell>
        </row>
        <row r="1274">
          <cell r="V1274" t="e">
            <v>#N/A</v>
          </cell>
          <cell r="W1274" t="e">
            <v>#N/A</v>
          </cell>
          <cell r="AA1274" t="e">
            <v>#N/A</v>
          </cell>
          <cell r="AB1274" t="e">
            <v>#N/A</v>
          </cell>
          <cell r="AC1274" t="e">
            <v>#N/A</v>
          </cell>
          <cell r="AF1274" t="e">
            <v>#N/A</v>
          </cell>
        </row>
        <row r="1275">
          <cell r="V1275" t="e">
            <v>#N/A</v>
          </cell>
          <cell r="W1275" t="e">
            <v>#N/A</v>
          </cell>
          <cell r="AA1275" t="e">
            <v>#N/A</v>
          </cell>
          <cell r="AB1275" t="e">
            <v>#N/A</v>
          </cell>
          <cell r="AC1275" t="e">
            <v>#N/A</v>
          </cell>
          <cell r="AF1275" t="e">
            <v>#N/A</v>
          </cell>
        </row>
        <row r="1276">
          <cell r="V1276" t="e">
            <v>#N/A</v>
          </cell>
          <cell r="W1276" t="e">
            <v>#N/A</v>
          </cell>
          <cell r="AA1276" t="e">
            <v>#N/A</v>
          </cell>
          <cell r="AB1276" t="e">
            <v>#N/A</v>
          </cell>
          <cell r="AC1276" t="e">
            <v>#N/A</v>
          </cell>
          <cell r="AF1276" t="e">
            <v>#N/A</v>
          </cell>
        </row>
        <row r="1277">
          <cell r="V1277" t="e">
            <v>#N/A</v>
          </cell>
          <cell r="W1277" t="e">
            <v>#N/A</v>
          </cell>
          <cell r="AA1277" t="e">
            <v>#N/A</v>
          </cell>
          <cell r="AB1277" t="e">
            <v>#N/A</v>
          </cell>
          <cell r="AC1277" t="e">
            <v>#N/A</v>
          </cell>
          <cell r="AF1277" t="e">
            <v>#N/A</v>
          </cell>
        </row>
        <row r="1278">
          <cell r="V1278" t="e">
            <v>#N/A</v>
          </cell>
          <cell r="W1278" t="e">
            <v>#N/A</v>
          </cell>
          <cell r="AA1278" t="e">
            <v>#N/A</v>
          </cell>
          <cell r="AB1278" t="e">
            <v>#N/A</v>
          </cell>
          <cell r="AC1278" t="e">
            <v>#N/A</v>
          </cell>
          <cell r="AF1278" t="e">
            <v>#N/A</v>
          </cell>
        </row>
        <row r="1279">
          <cell r="V1279" t="e">
            <v>#N/A</v>
          </cell>
          <cell r="W1279" t="e">
            <v>#N/A</v>
          </cell>
          <cell r="AA1279" t="e">
            <v>#N/A</v>
          </cell>
          <cell r="AB1279" t="e">
            <v>#N/A</v>
          </cell>
          <cell r="AC1279" t="e">
            <v>#N/A</v>
          </cell>
          <cell r="AF1279" t="e">
            <v>#N/A</v>
          </cell>
        </row>
        <row r="1280">
          <cell r="V1280" t="e">
            <v>#N/A</v>
          </cell>
          <cell r="W1280" t="e">
            <v>#N/A</v>
          </cell>
          <cell r="AA1280" t="e">
            <v>#N/A</v>
          </cell>
          <cell r="AB1280" t="e">
            <v>#N/A</v>
          </cell>
          <cell r="AC1280" t="e">
            <v>#N/A</v>
          </cell>
          <cell r="AF1280" t="e">
            <v>#N/A</v>
          </cell>
        </row>
        <row r="1281">
          <cell r="V1281" t="e">
            <v>#N/A</v>
          </cell>
          <cell r="W1281" t="e">
            <v>#N/A</v>
          </cell>
          <cell r="AA1281" t="e">
            <v>#N/A</v>
          </cell>
          <cell r="AB1281" t="e">
            <v>#N/A</v>
          </cell>
          <cell r="AC1281" t="e">
            <v>#N/A</v>
          </cell>
          <cell r="AF1281" t="e">
            <v>#N/A</v>
          </cell>
        </row>
        <row r="1282">
          <cell r="V1282" t="e">
            <v>#N/A</v>
          </cell>
          <cell r="W1282" t="e">
            <v>#N/A</v>
          </cell>
          <cell r="AA1282" t="e">
            <v>#N/A</v>
          </cell>
          <cell r="AB1282" t="e">
            <v>#N/A</v>
          </cell>
          <cell r="AC1282" t="e">
            <v>#N/A</v>
          </cell>
          <cell r="AF1282" t="e">
            <v>#N/A</v>
          </cell>
        </row>
        <row r="1283">
          <cell r="V1283" t="e">
            <v>#N/A</v>
          </cell>
          <cell r="W1283" t="e">
            <v>#N/A</v>
          </cell>
          <cell r="AA1283" t="e">
            <v>#N/A</v>
          </cell>
          <cell r="AB1283" t="e">
            <v>#N/A</v>
          </cell>
          <cell r="AC1283" t="e">
            <v>#N/A</v>
          </cell>
          <cell r="AF1283" t="e">
            <v>#N/A</v>
          </cell>
        </row>
        <row r="1284">
          <cell r="V1284" t="e">
            <v>#N/A</v>
          </cell>
          <cell r="W1284" t="e">
            <v>#N/A</v>
          </cell>
          <cell r="AA1284" t="e">
            <v>#N/A</v>
          </cell>
          <cell r="AB1284" t="e">
            <v>#N/A</v>
          </cell>
          <cell r="AC1284" t="e">
            <v>#N/A</v>
          </cell>
          <cell r="AF1284" t="e">
            <v>#N/A</v>
          </cell>
        </row>
        <row r="1285">
          <cell r="V1285" t="e">
            <v>#N/A</v>
          </cell>
          <cell r="W1285" t="e">
            <v>#N/A</v>
          </cell>
          <cell r="AA1285" t="e">
            <v>#N/A</v>
          </cell>
          <cell r="AB1285" t="e">
            <v>#N/A</v>
          </cell>
          <cell r="AC1285" t="e">
            <v>#N/A</v>
          </cell>
          <cell r="AF1285" t="e">
            <v>#N/A</v>
          </cell>
        </row>
        <row r="1286">
          <cell r="V1286" t="e">
            <v>#N/A</v>
          </cell>
          <cell r="W1286" t="e">
            <v>#N/A</v>
          </cell>
          <cell r="AA1286" t="e">
            <v>#N/A</v>
          </cell>
          <cell r="AB1286" t="e">
            <v>#N/A</v>
          </cell>
          <cell r="AC1286" t="e">
            <v>#N/A</v>
          </cell>
          <cell r="AF1286" t="e">
            <v>#N/A</v>
          </cell>
        </row>
        <row r="1287">
          <cell r="V1287" t="e">
            <v>#N/A</v>
          </cell>
          <cell r="W1287" t="e">
            <v>#N/A</v>
          </cell>
          <cell r="AA1287" t="e">
            <v>#N/A</v>
          </cell>
          <cell r="AB1287" t="e">
            <v>#N/A</v>
          </cell>
          <cell r="AC1287" t="e">
            <v>#N/A</v>
          </cell>
          <cell r="AF1287" t="e">
            <v>#N/A</v>
          </cell>
        </row>
        <row r="1288">
          <cell r="V1288" t="e">
            <v>#N/A</v>
          </cell>
          <cell r="W1288" t="e">
            <v>#N/A</v>
          </cell>
          <cell r="AA1288" t="e">
            <v>#N/A</v>
          </cell>
          <cell r="AB1288" t="e">
            <v>#N/A</v>
          </cell>
          <cell r="AC1288" t="e">
            <v>#N/A</v>
          </cell>
          <cell r="AF1288" t="e">
            <v>#N/A</v>
          </cell>
        </row>
        <row r="1289">
          <cell r="V1289" t="e">
            <v>#N/A</v>
          </cell>
          <cell r="W1289" t="e">
            <v>#N/A</v>
          </cell>
          <cell r="AA1289" t="e">
            <v>#N/A</v>
          </cell>
          <cell r="AB1289" t="e">
            <v>#N/A</v>
          </cell>
          <cell r="AC1289" t="e">
            <v>#N/A</v>
          </cell>
          <cell r="AF1289" t="e">
            <v>#N/A</v>
          </cell>
        </row>
        <row r="1290">
          <cell r="V1290" t="e">
            <v>#N/A</v>
          </cell>
          <cell r="W1290" t="e">
            <v>#N/A</v>
          </cell>
          <cell r="AA1290" t="e">
            <v>#N/A</v>
          </cell>
          <cell r="AB1290" t="e">
            <v>#N/A</v>
          </cell>
          <cell r="AC1290" t="e">
            <v>#N/A</v>
          </cell>
          <cell r="AF1290" t="e">
            <v>#N/A</v>
          </cell>
        </row>
        <row r="1291">
          <cell r="V1291" t="e">
            <v>#N/A</v>
          </cell>
          <cell r="W1291" t="e">
            <v>#N/A</v>
          </cell>
          <cell r="AA1291" t="e">
            <v>#N/A</v>
          </cell>
          <cell r="AB1291" t="e">
            <v>#N/A</v>
          </cell>
          <cell r="AC1291" t="e">
            <v>#N/A</v>
          </cell>
          <cell r="AF1291" t="e">
            <v>#N/A</v>
          </cell>
        </row>
        <row r="1292">
          <cell r="V1292" t="e">
            <v>#N/A</v>
          </cell>
          <cell r="W1292" t="e">
            <v>#N/A</v>
          </cell>
          <cell r="AA1292" t="e">
            <v>#N/A</v>
          </cell>
          <cell r="AB1292" t="e">
            <v>#N/A</v>
          </cell>
          <cell r="AC1292" t="e">
            <v>#N/A</v>
          </cell>
          <cell r="AF1292" t="e">
            <v>#N/A</v>
          </cell>
        </row>
        <row r="1293">
          <cell r="V1293" t="e">
            <v>#N/A</v>
          </cell>
          <cell r="W1293" t="e">
            <v>#N/A</v>
          </cell>
          <cell r="AA1293" t="e">
            <v>#N/A</v>
          </cell>
          <cell r="AB1293" t="e">
            <v>#N/A</v>
          </cell>
          <cell r="AC1293" t="e">
            <v>#N/A</v>
          </cell>
          <cell r="AF1293" t="e">
            <v>#N/A</v>
          </cell>
        </row>
        <row r="1294">
          <cell r="V1294" t="e">
            <v>#N/A</v>
          </cell>
          <cell r="W1294" t="e">
            <v>#N/A</v>
          </cell>
          <cell r="AA1294" t="e">
            <v>#N/A</v>
          </cell>
          <cell r="AB1294" t="e">
            <v>#N/A</v>
          </cell>
          <cell r="AC1294" t="e">
            <v>#N/A</v>
          </cell>
          <cell r="AF1294" t="e">
            <v>#N/A</v>
          </cell>
        </row>
        <row r="1295">
          <cell r="V1295" t="e">
            <v>#N/A</v>
          </cell>
          <cell r="W1295" t="e">
            <v>#N/A</v>
          </cell>
          <cell r="AA1295" t="e">
            <v>#N/A</v>
          </cell>
          <cell r="AB1295" t="e">
            <v>#N/A</v>
          </cell>
          <cell r="AC1295" t="e">
            <v>#N/A</v>
          </cell>
          <cell r="AF1295" t="e">
            <v>#N/A</v>
          </cell>
        </row>
        <row r="1296">
          <cell r="V1296" t="e">
            <v>#N/A</v>
          </cell>
          <cell r="W1296" t="e">
            <v>#N/A</v>
          </cell>
          <cell r="AA1296" t="e">
            <v>#N/A</v>
          </cell>
          <cell r="AB1296" t="e">
            <v>#N/A</v>
          </cell>
          <cell r="AC1296" t="e">
            <v>#N/A</v>
          </cell>
          <cell r="AF1296" t="e">
            <v>#N/A</v>
          </cell>
        </row>
        <row r="1297">
          <cell r="V1297" t="e">
            <v>#N/A</v>
          </cell>
          <cell r="W1297" t="e">
            <v>#N/A</v>
          </cell>
          <cell r="AA1297" t="e">
            <v>#N/A</v>
          </cell>
          <cell r="AB1297" t="e">
            <v>#N/A</v>
          </cell>
          <cell r="AC1297" t="e">
            <v>#N/A</v>
          </cell>
          <cell r="AF1297" t="e">
            <v>#N/A</v>
          </cell>
        </row>
        <row r="1298">
          <cell r="V1298" t="e">
            <v>#N/A</v>
          </cell>
          <cell r="W1298" t="e">
            <v>#N/A</v>
          </cell>
          <cell r="AA1298" t="e">
            <v>#N/A</v>
          </cell>
          <cell r="AB1298" t="e">
            <v>#N/A</v>
          </cell>
          <cell r="AC1298" t="e">
            <v>#N/A</v>
          </cell>
          <cell r="AF1298" t="e">
            <v>#N/A</v>
          </cell>
        </row>
        <row r="1299">
          <cell r="V1299" t="e">
            <v>#N/A</v>
          </cell>
          <cell r="W1299" t="e">
            <v>#N/A</v>
          </cell>
          <cell r="AA1299" t="e">
            <v>#N/A</v>
          </cell>
          <cell r="AB1299" t="e">
            <v>#N/A</v>
          </cell>
          <cell r="AC1299" t="e">
            <v>#N/A</v>
          </cell>
          <cell r="AF1299" t="e">
            <v>#N/A</v>
          </cell>
        </row>
        <row r="1300">
          <cell r="V1300" t="e">
            <v>#N/A</v>
          </cell>
          <cell r="W1300" t="e">
            <v>#N/A</v>
          </cell>
          <cell r="AA1300" t="e">
            <v>#N/A</v>
          </cell>
          <cell r="AB1300" t="e">
            <v>#N/A</v>
          </cell>
          <cell r="AC1300" t="e">
            <v>#N/A</v>
          </cell>
          <cell r="AF1300" t="e">
            <v>#N/A</v>
          </cell>
        </row>
        <row r="1301">
          <cell r="V1301" t="e">
            <v>#N/A</v>
          </cell>
          <cell r="W1301" t="e">
            <v>#N/A</v>
          </cell>
          <cell r="AA1301" t="e">
            <v>#N/A</v>
          </cell>
          <cell r="AB1301" t="e">
            <v>#N/A</v>
          </cell>
          <cell r="AC1301" t="e">
            <v>#N/A</v>
          </cell>
          <cell r="AF1301" t="e">
            <v>#N/A</v>
          </cell>
        </row>
        <row r="1302">
          <cell r="V1302" t="e">
            <v>#N/A</v>
          </cell>
          <cell r="W1302" t="e">
            <v>#N/A</v>
          </cell>
          <cell r="AA1302" t="e">
            <v>#N/A</v>
          </cell>
          <cell r="AB1302" t="e">
            <v>#N/A</v>
          </cell>
          <cell r="AC1302" t="e">
            <v>#N/A</v>
          </cell>
          <cell r="AF1302" t="e">
            <v>#N/A</v>
          </cell>
        </row>
        <row r="1303">
          <cell r="V1303" t="e">
            <v>#N/A</v>
          </cell>
          <cell r="W1303" t="e">
            <v>#N/A</v>
          </cell>
          <cell r="AA1303" t="e">
            <v>#N/A</v>
          </cell>
          <cell r="AB1303" t="e">
            <v>#N/A</v>
          </cell>
          <cell r="AC1303" t="e">
            <v>#N/A</v>
          </cell>
          <cell r="AF1303" t="e">
            <v>#N/A</v>
          </cell>
        </row>
        <row r="1304">
          <cell r="V1304" t="e">
            <v>#N/A</v>
          </cell>
          <cell r="W1304" t="e">
            <v>#N/A</v>
          </cell>
          <cell r="AA1304" t="e">
            <v>#N/A</v>
          </cell>
          <cell r="AB1304" t="e">
            <v>#N/A</v>
          </cell>
          <cell r="AC1304" t="e">
            <v>#N/A</v>
          </cell>
          <cell r="AF1304" t="e">
            <v>#N/A</v>
          </cell>
        </row>
        <row r="1305">
          <cell r="V1305" t="e">
            <v>#N/A</v>
          </cell>
          <cell r="W1305" t="e">
            <v>#N/A</v>
          </cell>
          <cell r="AA1305" t="e">
            <v>#N/A</v>
          </cell>
          <cell r="AB1305" t="e">
            <v>#N/A</v>
          </cell>
          <cell r="AC1305" t="e">
            <v>#N/A</v>
          </cell>
          <cell r="AF1305" t="e">
            <v>#N/A</v>
          </cell>
        </row>
        <row r="1306">
          <cell r="V1306" t="e">
            <v>#N/A</v>
          </cell>
          <cell r="W1306" t="e">
            <v>#N/A</v>
          </cell>
          <cell r="AA1306" t="e">
            <v>#N/A</v>
          </cell>
          <cell r="AB1306" t="e">
            <v>#N/A</v>
          </cell>
          <cell r="AC1306" t="e">
            <v>#N/A</v>
          </cell>
          <cell r="AF1306" t="e">
            <v>#N/A</v>
          </cell>
        </row>
        <row r="1307">
          <cell r="V1307" t="e">
            <v>#N/A</v>
          </cell>
          <cell r="W1307" t="e">
            <v>#N/A</v>
          </cell>
          <cell r="AA1307" t="e">
            <v>#N/A</v>
          </cell>
          <cell r="AB1307" t="e">
            <v>#N/A</v>
          </cell>
          <cell r="AC1307" t="e">
            <v>#N/A</v>
          </cell>
          <cell r="AF1307" t="e">
            <v>#N/A</v>
          </cell>
        </row>
        <row r="1308">
          <cell r="V1308" t="e">
            <v>#N/A</v>
          </cell>
          <cell r="W1308" t="e">
            <v>#N/A</v>
          </cell>
          <cell r="AA1308" t="e">
            <v>#N/A</v>
          </cell>
          <cell r="AB1308" t="e">
            <v>#N/A</v>
          </cell>
          <cell r="AC1308" t="e">
            <v>#N/A</v>
          </cell>
          <cell r="AF1308" t="e">
            <v>#N/A</v>
          </cell>
        </row>
        <row r="1309">
          <cell r="V1309" t="e">
            <v>#N/A</v>
          </cell>
          <cell r="W1309" t="e">
            <v>#N/A</v>
          </cell>
          <cell r="AA1309" t="e">
            <v>#N/A</v>
          </cell>
          <cell r="AB1309" t="e">
            <v>#N/A</v>
          </cell>
          <cell r="AC1309" t="e">
            <v>#N/A</v>
          </cell>
          <cell r="AF1309" t="e">
            <v>#N/A</v>
          </cell>
        </row>
        <row r="1310">
          <cell r="V1310" t="e">
            <v>#N/A</v>
          </cell>
          <cell r="W1310" t="e">
            <v>#N/A</v>
          </cell>
          <cell r="AA1310" t="e">
            <v>#N/A</v>
          </cell>
          <cell r="AB1310" t="e">
            <v>#N/A</v>
          </cell>
          <cell r="AC1310" t="e">
            <v>#N/A</v>
          </cell>
          <cell r="AF1310" t="e">
            <v>#N/A</v>
          </cell>
        </row>
        <row r="1311">
          <cell r="V1311" t="e">
            <v>#N/A</v>
          </cell>
          <cell r="W1311" t="e">
            <v>#N/A</v>
          </cell>
          <cell r="AA1311" t="e">
            <v>#N/A</v>
          </cell>
          <cell r="AB1311" t="e">
            <v>#N/A</v>
          </cell>
          <cell r="AC1311" t="e">
            <v>#N/A</v>
          </cell>
          <cell r="AF1311" t="e">
            <v>#N/A</v>
          </cell>
        </row>
        <row r="1312">
          <cell r="V1312" t="e">
            <v>#N/A</v>
          </cell>
          <cell r="W1312" t="e">
            <v>#N/A</v>
          </cell>
          <cell r="AA1312" t="e">
            <v>#N/A</v>
          </cell>
          <cell r="AB1312" t="e">
            <v>#N/A</v>
          </cell>
          <cell r="AC1312" t="e">
            <v>#N/A</v>
          </cell>
          <cell r="AF1312" t="e">
            <v>#N/A</v>
          </cell>
        </row>
        <row r="1313">
          <cell r="V1313" t="e">
            <v>#N/A</v>
          </cell>
          <cell r="W1313" t="e">
            <v>#N/A</v>
          </cell>
          <cell r="AA1313" t="e">
            <v>#N/A</v>
          </cell>
          <cell r="AB1313" t="e">
            <v>#N/A</v>
          </cell>
          <cell r="AC1313" t="e">
            <v>#N/A</v>
          </cell>
          <cell r="AF1313" t="e">
            <v>#N/A</v>
          </cell>
        </row>
        <row r="1314">
          <cell r="V1314" t="e">
            <v>#N/A</v>
          </cell>
          <cell r="W1314" t="e">
            <v>#N/A</v>
          </cell>
          <cell r="AA1314" t="e">
            <v>#N/A</v>
          </cell>
          <cell r="AB1314" t="e">
            <v>#N/A</v>
          </cell>
          <cell r="AC1314" t="e">
            <v>#N/A</v>
          </cell>
          <cell r="AF1314" t="e">
            <v>#N/A</v>
          </cell>
        </row>
        <row r="1315">
          <cell r="V1315" t="e">
            <v>#N/A</v>
          </cell>
          <cell r="W1315" t="e">
            <v>#N/A</v>
          </cell>
          <cell r="AA1315" t="e">
            <v>#N/A</v>
          </cell>
          <cell r="AB1315" t="e">
            <v>#N/A</v>
          </cell>
          <cell r="AC1315" t="e">
            <v>#N/A</v>
          </cell>
          <cell r="AF1315" t="e">
            <v>#N/A</v>
          </cell>
        </row>
        <row r="1316">
          <cell r="V1316" t="e">
            <v>#N/A</v>
          </cell>
          <cell r="W1316" t="e">
            <v>#N/A</v>
          </cell>
          <cell r="AA1316" t="e">
            <v>#N/A</v>
          </cell>
          <cell r="AB1316" t="e">
            <v>#N/A</v>
          </cell>
          <cell r="AC1316" t="e">
            <v>#N/A</v>
          </cell>
          <cell r="AF1316" t="e">
            <v>#N/A</v>
          </cell>
        </row>
        <row r="1317">
          <cell r="V1317" t="e">
            <v>#N/A</v>
          </cell>
          <cell r="W1317" t="e">
            <v>#N/A</v>
          </cell>
          <cell r="AA1317" t="e">
            <v>#N/A</v>
          </cell>
          <cell r="AB1317" t="e">
            <v>#N/A</v>
          </cell>
          <cell r="AC1317" t="e">
            <v>#N/A</v>
          </cell>
          <cell r="AF1317" t="e">
            <v>#N/A</v>
          </cell>
        </row>
        <row r="1318">
          <cell r="V1318" t="e">
            <v>#N/A</v>
          </cell>
          <cell r="W1318" t="e">
            <v>#N/A</v>
          </cell>
          <cell r="AA1318" t="e">
            <v>#N/A</v>
          </cell>
          <cell r="AB1318" t="e">
            <v>#N/A</v>
          </cell>
          <cell r="AC1318" t="e">
            <v>#N/A</v>
          </cell>
          <cell r="AF1318" t="e">
            <v>#N/A</v>
          </cell>
        </row>
        <row r="1319">
          <cell r="V1319" t="e">
            <v>#N/A</v>
          </cell>
          <cell r="W1319" t="e">
            <v>#N/A</v>
          </cell>
          <cell r="AA1319" t="e">
            <v>#N/A</v>
          </cell>
          <cell r="AB1319" t="e">
            <v>#N/A</v>
          </cell>
          <cell r="AC1319" t="e">
            <v>#N/A</v>
          </cell>
          <cell r="AF1319" t="e">
            <v>#N/A</v>
          </cell>
        </row>
        <row r="1320">
          <cell r="V1320" t="e">
            <v>#N/A</v>
          </cell>
          <cell r="W1320" t="e">
            <v>#N/A</v>
          </cell>
          <cell r="AA1320" t="e">
            <v>#N/A</v>
          </cell>
          <cell r="AB1320" t="e">
            <v>#N/A</v>
          </cell>
          <cell r="AC1320" t="e">
            <v>#N/A</v>
          </cell>
          <cell r="AF1320" t="e">
            <v>#N/A</v>
          </cell>
        </row>
        <row r="1321">
          <cell r="V1321" t="e">
            <v>#N/A</v>
          </cell>
          <cell r="W1321" t="e">
            <v>#N/A</v>
          </cell>
          <cell r="AA1321" t="e">
            <v>#N/A</v>
          </cell>
          <cell r="AB1321" t="e">
            <v>#N/A</v>
          </cell>
          <cell r="AC1321" t="e">
            <v>#N/A</v>
          </cell>
          <cell r="AF1321" t="e">
            <v>#N/A</v>
          </cell>
        </row>
        <row r="1322">
          <cell r="V1322" t="e">
            <v>#N/A</v>
          </cell>
          <cell r="W1322" t="e">
            <v>#N/A</v>
          </cell>
          <cell r="AA1322" t="e">
            <v>#N/A</v>
          </cell>
          <cell r="AB1322" t="e">
            <v>#N/A</v>
          </cell>
          <cell r="AC1322" t="e">
            <v>#N/A</v>
          </cell>
          <cell r="AF1322" t="e">
            <v>#N/A</v>
          </cell>
        </row>
        <row r="1323">
          <cell r="V1323" t="e">
            <v>#N/A</v>
          </cell>
          <cell r="W1323" t="e">
            <v>#N/A</v>
          </cell>
          <cell r="AA1323" t="e">
            <v>#N/A</v>
          </cell>
          <cell r="AB1323" t="e">
            <v>#N/A</v>
          </cell>
          <cell r="AC1323" t="e">
            <v>#N/A</v>
          </cell>
          <cell r="AF1323" t="e">
            <v>#N/A</v>
          </cell>
        </row>
        <row r="1324">
          <cell r="V1324" t="e">
            <v>#N/A</v>
          </cell>
          <cell r="W1324" t="e">
            <v>#N/A</v>
          </cell>
          <cell r="AA1324" t="e">
            <v>#N/A</v>
          </cell>
          <cell r="AB1324" t="e">
            <v>#N/A</v>
          </cell>
          <cell r="AC1324" t="e">
            <v>#N/A</v>
          </cell>
          <cell r="AF1324" t="e">
            <v>#N/A</v>
          </cell>
        </row>
        <row r="1325">
          <cell r="V1325" t="e">
            <v>#N/A</v>
          </cell>
          <cell r="W1325" t="e">
            <v>#N/A</v>
          </cell>
          <cell r="AA1325" t="e">
            <v>#N/A</v>
          </cell>
          <cell r="AB1325" t="e">
            <v>#N/A</v>
          </cell>
          <cell r="AC1325" t="e">
            <v>#N/A</v>
          </cell>
          <cell r="AF1325" t="e">
            <v>#N/A</v>
          </cell>
        </row>
        <row r="1326">
          <cell r="V1326" t="e">
            <v>#N/A</v>
          </cell>
          <cell r="W1326" t="e">
            <v>#N/A</v>
          </cell>
          <cell r="AA1326" t="e">
            <v>#N/A</v>
          </cell>
          <cell r="AB1326" t="e">
            <v>#N/A</v>
          </cell>
          <cell r="AC1326" t="e">
            <v>#N/A</v>
          </cell>
          <cell r="AF1326" t="e">
            <v>#N/A</v>
          </cell>
        </row>
        <row r="1327">
          <cell r="V1327" t="e">
            <v>#N/A</v>
          </cell>
          <cell r="W1327" t="e">
            <v>#N/A</v>
          </cell>
          <cell r="AA1327" t="e">
            <v>#N/A</v>
          </cell>
          <cell r="AB1327" t="e">
            <v>#N/A</v>
          </cell>
          <cell r="AC1327" t="e">
            <v>#N/A</v>
          </cell>
          <cell r="AF1327" t="e">
            <v>#N/A</v>
          </cell>
        </row>
        <row r="1328">
          <cell r="V1328" t="e">
            <v>#N/A</v>
          </cell>
          <cell r="W1328" t="e">
            <v>#N/A</v>
          </cell>
          <cell r="AA1328" t="e">
            <v>#N/A</v>
          </cell>
          <cell r="AB1328" t="e">
            <v>#N/A</v>
          </cell>
          <cell r="AC1328" t="e">
            <v>#N/A</v>
          </cell>
          <cell r="AF1328" t="e">
            <v>#N/A</v>
          </cell>
        </row>
        <row r="1329">
          <cell r="V1329" t="e">
            <v>#N/A</v>
          </cell>
          <cell r="W1329" t="e">
            <v>#N/A</v>
          </cell>
          <cell r="AA1329" t="e">
            <v>#N/A</v>
          </cell>
          <cell r="AB1329" t="e">
            <v>#N/A</v>
          </cell>
          <cell r="AC1329" t="e">
            <v>#N/A</v>
          </cell>
          <cell r="AF1329" t="e">
            <v>#N/A</v>
          </cell>
        </row>
        <row r="1330">
          <cell r="V1330" t="e">
            <v>#N/A</v>
          </cell>
          <cell r="W1330" t="e">
            <v>#N/A</v>
          </cell>
          <cell r="AA1330" t="e">
            <v>#N/A</v>
          </cell>
          <cell r="AB1330" t="e">
            <v>#N/A</v>
          </cell>
          <cell r="AC1330" t="e">
            <v>#N/A</v>
          </cell>
          <cell r="AF1330" t="e">
            <v>#N/A</v>
          </cell>
        </row>
        <row r="1331">
          <cell r="V1331" t="e">
            <v>#N/A</v>
          </cell>
          <cell r="W1331" t="e">
            <v>#N/A</v>
          </cell>
          <cell r="AA1331" t="e">
            <v>#N/A</v>
          </cell>
          <cell r="AB1331" t="e">
            <v>#N/A</v>
          </cell>
          <cell r="AC1331" t="e">
            <v>#N/A</v>
          </cell>
          <cell r="AF1331" t="e">
            <v>#N/A</v>
          </cell>
        </row>
        <row r="1332">
          <cell r="V1332" t="e">
            <v>#N/A</v>
          </cell>
          <cell r="W1332" t="e">
            <v>#N/A</v>
          </cell>
          <cell r="AA1332" t="e">
            <v>#N/A</v>
          </cell>
          <cell r="AB1332" t="e">
            <v>#N/A</v>
          </cell>
          <cell r="AC1332" t="e">
            <v>#N/A</v>
          </cell>
          <cell r="AF1332" t="e">
            <v>#N/A</v>
          </cell>
        </row>
        <row r="1333">
          <cell r="V1333" t="e">
            <v>#N/A</v>
          </cell>
          <cell r="W1333" t="e">
            <v>#N/A</v>
          </cell>
          <cell r="AA1333" t="e">
            <v>#N/A</v>
          </cell>
          <cell r="AB1333" t="e">
            <v>#N/A</v>
          </cell>
          <cell r="AC1333" t="e">
            <v>#N/A</v>
          </cell>
          <cell r="AF1333" t="e">
            <v>#N/A</v>
          </cell>
        </row>
        <row r="1334">
          <cell r="V1334" t="e">
            <v>#N/A</v>
          </cell>
          <cell r="W1334" t="e">
            <v>#N/A</v>
          </cell>
          <cell r="AA1334" t="e">
            <v>#N/A</v>
          </cell>
          <cell r="AB1334" t="e">
            <v>#N/A</v>
          </cell>
          <cell r="AC1334" t="e">
            <v>#N/A</v>
          </cell>
          <cell r="AF1334" t="e">
            <v>#N/A</v>
          </cell>
        </row>
        <row r="1335">
          <cell r="V1335" t="e">
            <v>#N/A</v>
          </cell>
          <cell r="W1335" t="e">
            <v>#N/A</v>
          </cell>
          <cell r="AA1335" t="e">
            <v>#N/A</v>
          </cell>
          <cell r="AB1335" t="e">
            <v>#N/A</v>
          </cell>
          <cell r="AC1335" t="e">
            <v>#N/A</v>
          </cell>
          <cell r="AF1335" t="e">
            <v>#N/A</v>
          </cell>
        </row>
        <row r="1336">
          <cell r="V1336" t="e">
            <v>#N/A</v>
          </cell>
          <cell r="W1336" t="e">
            <v>#N/A</v>
          </cell>
          <cell r="AA1336" t="e">
            <v>#N/A</v>
          </cell>
          <cell r="AB1336" t="e">
            <v>#N/A</v>
          </cell>
          <cell r="AC1336" t="e">
            <v>#N/A</v>
          </cell>
          <cell r="AF1336" t="e">
            <v>#N/A</v>
          </cell>
        </row>
        <row r="1337">
          <cell r="V1337" t="e">
            <v>#N/A</v>
          </cell>
          <cell r="W1337" t="e">
            <v>#N/A</v>
          </cell>
          <cell r="AA1337" t="e">
            <v>#N/A</v>
          </cell>
          <cell r="AB1337" t="e">
            <v>#N/A</v>
          </cell>
          <cell r="AC1337" t="e">
            <v>#N/A</v>
          </cell>
          <cell r="AF1337" t="e">
            <v>#N/A</v>
          </cell>
        </row>
        <row r="1338">
          <cell r="V1338" t="e">
            <v>#N/A</v>
          </cell>
          <cell r="W1338" t="e">
            <v>#N/A</v>
          </cell>
          <cell r="AA1338" t="e">
            <v>#N/A</v>
          </cell>
          <cell r="AB1338" t="e">
            <v>#N/A</v>
          </cell>
          <cell r="AC1338" t="e">
            <v>#N/A</v>
          </cell>
          <cell r="AF1338" t="e">
            <v>#N/A</v>
          </cell>
        </row>
        <row r="1339">
          <cell r="V1339" t="e">
            <v>#N/A</v>
          </cell>
          <cell r="W1339" t="e">
            <v>#N/A</v>
          </cell>
          <cell r="AA1339" t="e">
            <v>#N/A</v>
          </cell>
          <cell r="AB1339" t="e">
            <v>#N/A</v>
          </cell>
          <cell r="AC1339" t="e">
            <v>#N/A</v>
          </cell>
          <cell r="AF1339" t="e">
            <v>#N/A</v>
          </cell>
        </row>
        <row r="1340">
          <cell r="V1340" t="e">
            <v>#N/A</v>
          </cell>
          <cell r="W1340" t="e">
            <v>#N/A</v>
          </cell>
          <cell r="AA1340" t="e">
            <v>#N/A</v>
          </cell>
          <cell r="AB1340" t="e">
            <v>#N/A</v>
          </cell>
          <cell r="AC1340" t="e">
            <v>#N/A</v>
          </cell>
          <cell r="AF1340" t="e">
            <v>#N/A</v>
          </cell>
        </row>
        <row r="1341">
          <cell r="V1341" t="e">
            <v>#N/A</v>
          </cell>
          <cell r="W1341" t="e">
            <v>#N/A</v>
          </cell>
          <cell r="AA1341" t="e">
            <v>#N/A</v>
          </cell>
          <cell r="AB1341" t="e">
            <v>#N/A</v>
          </cell>
          <cell r="AC1341" t="e">
            <v>#N/A</v>
          </cell>
          <cell r="AF1341" t="e">
            <v>#N/A</v>
          </cell>
        </row>
        <row r="1342">
          <cell r="V1342" t="e">
            <v>#N/A</v>
          </cell>
          <cell r="W1342" t="e">
            <v>#N/A</v>
          </cell>
          <cell r="AA1342" t="e">
            <v>#N/A</v>
          </cell>
          <cell r="AB1342" t="e">
            <v>#N/A</v>
          </cell>
          <cell r="AC1342" t="e">
            <v>#N/A</v>
          </cell>
          <cell r="AF1342" t="e">
            <v>#N/A</v>
          </cell>
        </row>
        <row r="1343">
          <cell r="V1343" t="e">
            <v>#N/A</v>
          </cell>
          <cell r="W1343" t="e">
            <v>#N/A</v>
          </cell>
          <cell r="AA1343" t="e">
            <v>#N/A</v>
          </cell>
          <cell r="AB1343" t="e">
            <v>#N/A</v>
          </cell>
          <cell r="AC1343" t="e">
            <v>#N/A</v>
          </cell>
          <cell r="AF1343" t="e">
            <v>#N/A</v>
          </cell>
        </row>
        <row r="1344">
          <cell r="V1344" t="e">
            <v>#N/A</v>
          </cell>
          <cell r="W1344" t="e">
            <v>#N/A</v>
          </cell>
          <cell r="AA1344" t="e">
            <v>#N/A</v>
          </cell>
          <cell r="AB1344" t="e">
            <v>#N/A</v>
          </cell>
          <cell r="AC1344" t="e">
            <v>#N/A</v>
          </cell>
          <cell r="AF1344" t="e">
            <v>#N/A</v>
          </cell>
        </row>
        <row r="1345">
          <cell r="V1345" t="e">
            <v>#N/A</v>
          </cell>
          <cell r="W1345" t="e">
            <v>#N/A</v>
          </cell>
          <cell r="AA1345" t="e">
            <v>#N/A</v>
          </cell>
          <cell r="AB1345" t="e">
            <v>#N/A</v>
          </cell>
          <cell r="AC1345" t="e">
            <v>#N/A</v>
          </cell>
          <cell r="AF1345" t="e">
            <v>#N/A</v>
          </cell>
        </row>
        <row r="1346">
          <cell r="V1346" t="e">
            <v>#N/A</v>
          </cell>
          <cell r="W1346" t="e">
            <v>#N/A</v>
          </cell>
          <cell r="AA1346" t="e">
            <v>#N/A</v>
          </cell>
          <cell r="AB1346" t="e">
            <v>#N/A</v>
          </cell>
          <cell r="AC1346" t="e">
            <v>#N/A</v>
          </cell>
          <cell r="AF1346" t="e">
            <v>#N/A</v>
          </cell>
        </row>
        <row r="1347">
          <cell r="V1347" t="e">
            <v>#N/A</v>
          </cell>
          <cell r="W1347" t="e">
            <v>#N/A</v>
          </cell>
          <cell r="AA1347" t="e">
            <v>#N/A</v>
          </cell>
          <cell r="AB1347" t="e">
            <v>#N/A</v>
          </cell>
          <cell r="AC1347" t="e">
            <v>#N/A</v>
          </cell>
          <cell r="AF1347" t="e">
            <v>#N/A</v>
          </cell>
        </row>
        <row r="1348">
          <cell r="V1348" t="e">
            <v>#N/A</v>
          </cell>
          <cell r="W1348" t="e">
            <v>#N/A</v>
          </cell>
          <cell r="AA1348" t="e">
            <v>#N/A</v>
          </cell>
          <cell r="AB1348" t="e">
            <v>#N/A</v>
          </cell>
          <cell r="AC1348" t="e">
            <v>#N/A</v>
          </cell>
          <cell r="AF1348" t="e">
            <v>#N/A</v>
          </cell>
        </row>
        <row r="1349">
          <cell r="V1349" t="e">
            <v>#N/A</v>
          </cell>
          <cell r="W1349" t="e">
            <v>#N/A</v>
          </cell>
          <cell r="AA1349" t="e">
            <v>#N/A</v>
          </cell>
          <cell r="AB1349" t="e">
            <v>#N/A</v>
          </cell>
          <cell r="AC1349" t="e">
            <v>#N/A</v>
          </cell>
          <cell r="AF1349" t="e">
            <v>#N/A</v>
          </cell>
        </row>
        <row r="1350">
          <cell r="V1350" t="e">
            <v>#N/A</v>
          </cell>
          <cell r="W1350" t="e">
            <v>#N/A</v>
          </cell>
          <cell r="AA1350" t="e">
            <v>#N/A</v>
          </cell>
          <cell r="AB1350" t="e">
            <v>#N/A</v>
          </cell>
          <cell r="AC1350" t="e">
            <v>#N/A</v>
          </cell>
          <cell r="AF13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ther Budget"/>
      <sheetName val="Actuals"/>
      <sheetName val="Other LE"/>
      <sheetName val="DetailBudget"/>
      <sheetName val="Budget 2002"/>
      <sheetName val="4-8 LE"/>
      <sheetName val="7-5 LE"/>
      <sheetName val="8-4 LE"/>
      <sheetName val="Revised 6-6 LE"/>
      <sheetName val="6-6 LE Before Guidance"/>
      <sheetName val="9-3 LE"/>
      <sheetName val="Var Anal"/>
      <sheetName val="MFR-P1"/>
      <sheetName val="10-2 LE"/>
      <sheetName val="Revised 11-1 LE"/>
      <sheetName val="MFR"/>
      <sheetName val="PECO MFR LE to LE cmp"/>
      <sheetName val="PECO CF Sht for EED Consol"/>
      <sheetName val="Sheet1"/>
      <sheetName val="PECO Variances"/>
      <sheetName val="DCF-Budget"/>
      <sheetName val="DCF-Alcar LE"/>
      <sheetName val="DCF-Variance"/>
      <sheetName val="QMM_New"/>
      <sheetName val="Jul 02 QMM Elongated View"/>
      <sheetName val="3Q QMM Elongated View"/>
      <sheetName val="3Q QMM PPT Views"/>
      <sheetName val="Calculations"/>
      <sheetName val="BOD"/>
      <sheetName val="QMM"/>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A3">
            <v>1</v>
          </cell>
          <cell r="E3">
            <v>37257</v>
          </cell>
          <cell r="F3">
            <v>37288</v>
          </cell>
          <cell r="G3">
            <v>37316</v>
          </cell>
          <cell r="H3">
            <v>37347</v>
          </cell>
          <cell r="I3">
            <v>37377</v>
          </cell>
          <cell r="J3">
            <v>37408</v>
          </cell>
          <cell r="K3">
            <v>37438</v>
          </cell>
          <cell r="L3">
            <v>37469</v>
          </cell>
          <cell r="M3">
            <v>37500</v>
          </cell>
          <cell r="N3">
            <v>37530</v>
          </cell>
          <cell r="O3">
            <v>37561</v>
          </cell>
          <cell r="P3">
            <v>37591</v>
          </cell>
        </row>
        <row r="4">
          <cell r="A4">
            <v>2</v>
          </cell>
        </row>
        <row r="5">
          <cell r="A5">
            <v>3</v>
          </cell>
          <cell r="B5" t="str">
            <v>Actuals</v>
          </cell>
        </row>
        <row r="6">
          <cell r="A6">
            <v>4</v>
          </cell>
          <cell r="C6" t="str">
            <v>Monthly Sales &amp; Delivery Volumes</v>
          </cell>
        </row>
        <row r="7">
          <cell r="A7">
            <v>5</v>
          </cell>
          <cell r="C7" t="str">
            <v>Electric Energy Delivery (gWh)</v>
          </cell>
          <cell r="E7">
            <v>2992.2492050000001</v>
          </cell>
          <cell r="F7">
            <v>2609.917113</v>
          </cell>
          <cell r="G7">
            <v>2768.3760000000002</v>
          </cell>
          <cell r="H7">
            <v>2692.6979999999999</v>
          </cell>
          <cell r="I7">
            <v>2717.654</v>
          </cell>
          <cell r="J7">
            <v>3312.4212350000003</v>
          </cell>
          <cell r="K7">
            <v>3748.884</v>
          </cell>
          <cell r="L7">
            <v>3768.9</v>
          </cell>
          <cell r="M7">
            <v>2985</v>
          </cell>
          <cell r="N7">
            <v>3038.7</v>
          </cell>
          <cell r="O7">
            <v>2787.57</v>
          </cell>
          <cell r="P7">
            <v>3206.89</v>
          </cell>
        </row>
        <row r="8">
          <cell r="A8">
            <v>6</v>
          </cell>
          <cell r="C8" t="str">
            <v>Electric Energy Sales (gWh)</v>
          </cell>
          <cell r="E8">
            <v>2600.943573</v>
          </cell>
          <cell r="F8">
            <v>2315.1404429999998</v>
          </cell>
          <cell r="G8">
            <v>2463.4009999999998</v>
          </cell>
          <cell r="H8">
            <v>2489.355</v>
          </cell>
          <cell r="I8">
            <v>2584.498</v>
          </cell>
          <cell r="J8">
            <v>3076.771984</v>
          </cell>
          <cell r="K8">
            <v>3472.0970000000002</v>
          </cell>
          <cell r="L8">
            <v>3496.3</v>
          </cell>
          <cell r="M8">
            <v>2774</v>
          </cell>
          <cell r="N8">
            <v>2831.8</v>
          </cell>
          <cell r="O8">
            <v>2596.8049999999998</v>
          </cell>
          <cell r="P8">
            <v>2985.326</v>
          </cell>
        </row>
        <row r="9">
          <cell r="A9">
            <v>7</v>
          </cell>
          <cell r="C9" t="str">
            <v>Electric Load Retention</v>
          </cell>
          <cell r="E9">
            <v>0.86922692423273618</v>
          </cell>
          <cell r="F9">
            <v>0.88705516028393494</v>
          </cell>
          <cell r="G9">
            <v>0.88983613497588465</v>
          </cell>
          <cell r="H9">
            <v>0.92448354772796659</v>
          </cell>
          <cell r="I9">
            <v>0.95100332860621695</v>
          </cell>
          <cell r="J9">
            <v>0.92885891187085079</v>
          </cell>
          <cell r="K9">
            <v>0.92616816097804044</v>
          </cell>
          <cell r="L9">
            <v>0.92767120379951717</v>
          </cell>
          <cell r="M9">
            <v>0.92931323283082079</v>
          </cell>
          <cell r="N9">
            <v>0.93191167275479658</v>
          </cell>
          <cell r="O9">
            <v>0.9315658440864264</v>
          </cell>
          <cell r="P9">
            <v>0.93091000938604074</v>
          </cell>
        </row>
        <row r="10">
          <cell r="A10">
            <v>8</v>
          </cell>
          <cell r="C10" t="str">
            <v>Energy Purchased (gWh)</v>
          </cell>
          <cell r="E10">
            <v>2805.6759999999999</v>
          </cell>
          <cell r="F10">
            <v>2428.328</v>
          </cell>
          <cell r="G10">
            <v>2622.96</v>
          </cell>
          <cell r="H10">
            <v>2555.7649999999999</v>
          </cell>
          <cell r="I10">
            <v>2703.4079999999999</v>
          </cell>
          <cell r="J10">
            <v>3160.1880000000001</v>
          </cell>
          <cell r="K10">
            <v>3729.4360000000001</v>
          </cell>
          <cell r="L10">
            <v>3749.9340000000002</v>
          </cell>
          <cell r="M10">
            <v>2919</v>
          </cell>
          <cell r="N10">
            <v>2750.5120000000002</v>
          </cell>
          <cell r="O10">
            <v>2767.2379999999998</v>
          </cell>
          <cell r="P10">
            <v>3111.2269999999999</v>
          </cell>
        </row>
        <row r="11">
          <cell r="A11">
            <v>9</v>
          </cell>
          <cell r="C11" t="str">
            <v>Gas (BCF)</v>
          </cell>
          <cell r="E11">
            <v>8.8131184400000002</v>
          </cell>
          <cell r="F11">
            <v>7.6568962266843004</v>
          </cell>
          <cell r="G11">
            <v>6.5990000000000002</v>
          </cell>
          <cell r="H11">
            <v>3.6037029999999999</v>
          </cell>
          <cell r="I11">
            <v>2.16683</v>
          </cell>
          <cell r="J11">
            <v>1.4019900000000001</v>
          </cell>
          <cell r="K11">
            <v>1.196574</v>
          </cell>
          <cell r="L11">
            <v>1</v>
          </cell>
          <cell r="M11">
            <v>2</v>
          </cell>
          <cell r="N11">
            <v>3.7</v>
          </cell>
          <cell r="O11">
            <v>6.65</v>
          </cell>
          <cell r="P11">
            <v>7.0170000000000003</v>
          </cell>
        </row>
        <row r="12">
          <cell r="A12">
            <v>10</v>
          </cell>
        </row>
        <row r="13">
          <cell r="A13">
            <v>11</v>
          </cell>
          <cell r="C13" t="str">
            <v>QTD Sales &amp; Delivery Volumes</v>
          </cell>
        </row>
        <row r="14">
          <cell r="A14">
            <v>12</v>
          </cell>
          <cell r="C14" t="str">
            <v>Electric Energy Delivery (gWh)</v>
          </cell>
          <cell r="E14">
            <v>2992.2492050000001</v>
          </cell>
          <cell r="F14">
            <v>5602.1663179999996</v>
          </cell>
          <cell r="G14">
            <v>8370.5423179999998</v>
          </cell>
          <cell r="H14">
            <v>2692.6979999999999</v>
          </cell>
          <cell r="I14">
            <v>5410.3519999999999</v>
          </cell>
          <cell r="J14">
            <v>8722.7732350000006</v>
          </cell>
          <cell r="K14">
            <v>3748.884</v>
          </cell>
          <cell r="L14">
            <v>7517.7839999999997</v>
          </cell>
          <cell r="M14">
            <v>10502.784</v>
          </cell>
          <cell r="N14">
            <v>3038.7</v>
          </cell>
          <cell r="O14">
            <v>5826.27</v>
          </cell>
          <cell r="P14">
            <v>9033.16</v>
          </cell>
        </row>
        <row r="15">
          <cell r="A15">
            <v>13</v>
          </cell>
          <cell r="C15" t="str">
            <v>Electric Energy Sales (gWh)</v>
          </cell>
          <cell r="E15">
            <v>2600.943573</v>
          </cell>
          <cell r="F15">
            <v>4916.0840159999998</v>
          </cell>
          <cell r="G15">
            <v>7379.4850159999996</v>
          </cell>
          <cell r="H15">
            <v>2489.355</v>
          </cell>
          <cell r="I15">
            <v>5073.8530000000001</v>
          </cell>
          <cell r="J15">
            <v>8150.624984</v>
          </cell>
          <cell r="K15">
            <v>3472.0970000000002</v>
          </cell>
          <cell r="L15">
            <v>6968.3970000000008</v>
          </cell>
          <cell r="M15">
            <v>9742.3970000000008</v>
          </cell>
          <cell r="N15">
            <v>2831.8</v>
          </cell>
          <cell r="O15">
            <v>5428.6049999999996</v>
          </cell>
          <cell r="P15">
            <v>8413.9310000000005</v>
          </cell>
        </row>
        <row r="16">
          <cell r="A16">
            <v>14</v>
          </cell>
          <cell r="C16" t="str">
            <v>Electric Load Retention</v>
          </cell>
          <cell r="E16">
            <v>0.86922692423273618</v>
          </cell>
          <cell r="F16">
            <v>0.87753267877899521</v>
          </cell>
          <cell r="G16">
            <v>0.88160178106156484</v>
          </cell>
          <cell r="H16">
            <v>0.92448354772796659</v>
          </cell>
          <cell r="I16">
            <v>0.93780460125330112</v>
          </cell>
          <cell r="J16">
            <v>0.93440752893767043</v>
          </cell>
          <cell r="K16">
            <v>0.92616816097804044</v>
          </cell>
          <cell r="L16">
            <v>0.92692168330454838</v>
          </cell>
          <cell r="M16">
            <v>0.92760138645144008</v>
          </cell>
          <cell r="N16">
            <v>0.93191167275479658</v>
          </cell>
          <cell r="O16">
            <v>0.93174621155559201</v>
          </cell>
          <cell r="P16">
            <v>0.93144934884359409</v>
          </cell>
        </row>
        <row r="17">
          <cell r="A17">
            <v>15</v>
          </cell>
          <cell r="C17" t="str">
            <v>Energy Purchased (gWh)</v>
          </cell>
          <cell r="E17">
            <v>2805.6759999999999</v>
          </cell>
          <cell r="F17">
            <v>5234.0039999999999</v>
          </cell>
          <cell r="G17">
            <v>7856.9639999999999</v>
          </cell>
          <cell r="H17">
            <v>2555.7649999999999</v>
          </cell>
          <cell r="I17">
            <v>5259.1729999999998</v>
          </cell>
          <cell r="J17">
            <v>8419.3610000000008</v>
          </cell>
          <cell r="K17">
            <v>3729.4360000000001</v>
          </cell>
          <cell r="L17">
            <v>7479.3700000000008</v>
          </cell>
          <cell r="M17">
            <v>10398.370000000001</v>
          </cell>
          <cell r="N17">
            <v>2750.5120000000002</v>
          </cell>
          <cell r="O17">
            <v>5517.75</v>
          </cell>
          <cell r="P17">
            <v>8628.976999999999</v>
          </cell>
        </row>
        <row r="18">
          <cell r="A18">
            <v>16</v>
          </cell>
          <cell r="C18" t="str">
            <v>Gas (BCF)</v>
          </cell>
          <cell r="E18">
            <v>8.8131184400000002</v>
          </cell>
          <cell r="F18">
            <v>16.4700146666843</v>
          </cell>
          <cell r="G18">
            <v>23.0690146666843</v>
          </cell>
          <cell r="H18">
            <v>3.6037029999999999</v>
          </cell>
          <cell r="I18">
            <v>5.7705330000000004</v>
          </cell>
          <cell r="J18">
            <v>7.172523</v>
          </cell>
          <cell r="K18">
            <v>1.196574</v>
          </cell>
          <cell r="L18">
            <v>2.196574</v>
          </cell>
          <cell r="M18">
            <v>4.196574</v>
          </cell>
          <cell r="N18">
            <v>3.7</v>
          </cell>
          <cell r="O18">
            <v>10.350000000000001</v>
          </cell>
          <cell r="P18">
            <v>17.367000000000001</v>
          </cell>
        </row>
        <row r="19">
          <cell r="A19">
            <v>17</v>
          </cell>
        </row>
        <row r="20">
          <cell r="A20">
            <v>18</v>
          </cell>
          <cell r="C20" t="str">
            <v>YTD Sales &amp; Delivery Volumes</v>
          </cell>
        </row>
        <row r="21">
          <cell r="A21">
            <v>19</v>
          </cell>
          <cell r="C21" t="str">
            <v>Electric Energy Delivery (gWh)</v>
          </cell>
          <cell r="E21">
            <v>2992.2492050000001</v>
          </cell>
          <cell r="F21">
            <v>5602.1663179999996</v>
          </cell>
          <cell r="G21">
            <v>8370.5423179999998</v>
          </cell>
          <cell r="H21">
            <v>11063.240318</v>
          </cell>
          <cell r="I21">
            <v>13780.894318000001</v>
          </cell>
          <cell r="J21">
            <v>17093.315553</v>
          </cell>
          <cell r="K21">
            <v>20842.199552999999</v>
          </cell>
          <cell r="L21">
            <v>24611.099553</v>
          </cell>
          <cell r="M21">
            <v>27596.099553</v>
          </cell>
          <cell r="N21">
            <v>30634.799553000001</v>
          </cell>
          <cell r="O21">
            <v>33422.369553000004</v>
          </cell>
          <cell r="P21">
            <v>36629.259553000004</v>
          </cell>
        </row>
        <row r="22">
          <cell r="A22">
            <v>20</v>
          </cell>
          <cell r="C22" t="str">
            <v>Electric Energy Sales (gWh)</v>
          </cell>
          <cell r="E22">
            <v>2600.943573</v>
          </cell>
          <cell r="F22">
            <v>4916.0840159999998</v>
          </cell>
          <cell r="G22">
            <v>7379.4850159999996</v>
          </cell>
          <cell r="H22">
            <v>9868.8400160000001</v>
          </cell>
          <cell r="I22">
            <v>12453.338016</v>
          </cell>
          <cell r="J22">
            <v>15530.11</v>
          </cell>
          <cell r="K22">
            <v>19002.207000000002</v>
          </cell>
          <cell r="L22">
            <v>22498.507000000001</v>
          </cell>
          <cell r="M22">
            <v>25272.507000000001</v>
          </cell>
          <cell r="N22">
            <v>28104.307000000001</v>
          </cell>
          <cell r="O22">
            <v>30701.112000000001</v>
          </cell>
          <cell r="P22">
            <v>33686.438000000002</v>
          </cell>
        </row>
        <row r="23">
          <cell r="A23">
            <v>21</v>
          </cell>
          <cell r="C23" t="str">
            <v>Electric Load Retention</v>
          </cell>
          <cell r="E23">
            <v>0.86922692423273618</v>
          </cell>
          <cell r="F23">
            <v>0.87753267877899521</v>
          </cell>
          <cell r="G23">
            <v>0.88160178106156484</v>
          </cell>
          <cell r="H23">
            <v>0.89203883603100453</v>
          </cell>
          <cell r="I23">
            <v>0.90366689770880804</v>
          </cell>
          <cell r="J23">
            <v>0.90854872197537795</v>
          </cell>
          <cell r="K23">
            <v>0.91171792841148813</v>
          </cell>
          <cell r="L23">
            <v>0.91416098462197792</v>
          </cell>
          <cell r="M23">
            <v>0.91579996482700765</v>
          </cell>
          <cell r="N23">
            <v>0.91739810314012016</v>
          </cell>
          <cell r="O23">
            <v>0.9185797539374122</v>
          </cell>
          <cell r="P23">
            <v>0.91965926723847791</v>
          </cell>
        </row>
        <row r="24">
          <cell r="A24">
            <v>22</v>
          </cell>
          <cell r="C24" t="str">
            <v>Energy Purchased (gWh)</v>
          </cell>
          <cell r="E24">
            <v>2805.6759999999999</v>
          </cell>
          <cell r="F24">
            <v>5234.0039999999999</v>
          </cell>
          <cell r="G24">
            <v>7856.9639999999999</v>
          </cell>
          <cell r="H24">
            <v>10412.728999999999</v>
          </cell>
          <cell r="I24">
            <v>13116.136999999999</v>
          </cell>
          <cell r="J24">
            <v>16276.324999999999</v>
          </cell>
          <cell r="K24">
            <v>20005.760999999999</v>
          </cell>
          <cell r="L24">
            <v>23755.695</v>
          </cell>
          <cell r="M24">
            <v>26674.695</v>
          </cell>
          <cell r="N24">
            <v>29425.206999999999</v>
          </cell>
          <cell r="O24">
            <v>32192.445</v>
          </cell>
          <cell r="P24">
            <v>35303.671999999999</v>
          </cell>
        </row>
        <row r="25">
          <cell r="A25">
            <v>23</v>
          </cell>
          <cell r="C25" t="str">
            <v>Gas (BCF)</v>
          </cell>
          <cell r="E25">
            <v>8.8131184400000002</v>
          </cell>
          <cell r="F25">
            <v>16.4700146666843</v>
          </cell>
          <cell r="G25">
            <v>23.0690146666843</v>
          </cell>
          <cell r="H25">
            <v>26.672717666684299</v>
          </cell>
          <cell r="I25">
            <v>28.8395476666843</v>
          </cell>
          <cell r="J25">
            <v>30.241537666684302</v>
          </cell>
          <cell r="K25">
            <v>31.4381116666843</v>
          </cell>
          <cell r="L25">
            <v>32.4381116666843</v>
          </cell>
          <cell r="M25">
            <v>34.4381116666843</v>
          </cell>
          <cell r="N25">
            <v>38.138111666684303</v>
          </cell>
          <cell r="O25">
            <v>44.788111666684301</v>
          </cell>
          <cell r="P25">
            <v>51.805111666684304</v>
          </cell>
        </row>
        <row r="26">
          <cell r="A26">
            <v>24</v>
          </cell>
        </row>
        <row r="27">
          <cell r="A27">
            <v>25</v>
          </cell>
          <cell r="C27" t="str">
            <v>Monthly</v>
          </cell>
        </row>
        <row r="28">
          <cell r="A28">
            <v>26</v>
          </cell>
          <cell r="C28" t="str">
            <v>Revenue</v>
          </cell>
          <cell r="E28">
            <v>352.96459638999994</v>
          </cell>
          <cell r="F28">
            <v>330.51095339</v>
          </cell>
          <cell r="G28">
            <v>336.29339227999998</v>
          </cell>
          <cell r="H28">
            <v>312.07928686000002</v>
          </cell>
          <cell r="I28">
            <v>305.97265788999999</v>
          </cell>
          <cell r="J28">
            <v>377.08366399999994</v>
          </cell>
          <cell r="K28">
            <v>441.96052900000001</v>
          </cell>
          <cell r="L28">
            <v>435.63189200000011</v>
          </cell>
          <cell r="M28">
            <v>346.45108599999998</v>
          </cell>
          <cell r="N28">
            <v>351.98905249000006</v>
          </cell>
          <cell r="O28">
            <v>335.64391695</v>
          </cell>
          <cell r="P28">
            <v>406.45244321999996</v>
          </cell>
        </row>
        <row r="29">
          <cell r="A29">
            <v>27</v>
          </cell>
          <cell r="C29" t="str">
            <v>Purchased Power/Fuel/GRT</v>
          </cell>
          <cell r="E29">
            <v>184.43913425000002</v>
          </cell>
          <cell r="F29">
            <v>170.74710100999999</v>
          </cell>
          <cell r="G29">
            <v>174.57912615999999</v>
          </cell>
          <cell r="H29">
            <v>161.66362931</v>
          </cell>
          <cell r="I29">
            <v>157.94478954000002</v>
          </cell>
          <cell r="J29">
            <v>184.66545299999999</v>
          </cell>
          <cell r="K29">
            <v>220.37115600000004</v>
          </cell>
          <cell r="L29">
            <v>219.18711500000001</v>
          </cell>
          <cell r="M29">
            <v>174.62158400000001</v>
          </cell>
          <cell r="N29">
            <v>180.12222125</v>
          </cell>
          <cell r="O29">
            <v>177.89986987999998</v>
          </cell>
          <cell r="P29">
            <v>216.03689884999997</v>
          </cell>
        </row>
        <row r="30">
          <cell r="A30">
            <v>28</v>
          </cell>
          <cell r="C30" t="str">
            <v>Direct Expenses</v>
          </cell>
          <cell r="E30">
            <v>14.28798944</v>
          </cell>
          <cell r="F30">
            <v>11.545187089999999</v>
          </cell>
          <cell r="G30">
            <v>13.784895150000001</v>
          </cell>
          <cell r="H30">
            <v>13.780880710000002</v>
          </cell>
          <cell r="I30">
            <v>13.44565272</v>
          </cell>
          <cell r="J30">
            <v>11.988758000000001</v>
          </cell>
          <cell r="K30">
            <v>14.409524999999999</v>
          </cell>
          <cell r="L30">
            <v>14.19136</v>
          </cell>
          <cell r="M30">
            <v>12.017132</v>
          </cell>
          <cell r="N30">
            <v>12.01789713</v>
          </cell>
          <cell r="O30">
            <v>11.032839280000001</v>
          </cell>
          <cell r="P30">
            <v>13.83844912</v>
          </cell>
        </row>
        <row r="31">
          <cell r="A31">
            <v>29</v>
          </cell>
          <cell r="C31" t="str">
            <v>Indirect Expenses</v>
          </cell>
          <cell r="E31">
            <v>25.268454519999999</v>
          </cell>
          <cell r="F31">
            <v>18.091056930000001</v>
          </cell>
          <cell r="G31">
            <v>22.213836100000002</v>
          </cell>
          <cell r="H31">
            <v>19.92141144</v>
          </cell>
          <cell r="I31">
            <v>17.673870179999998</v>
          </cell>
          <cell r="J31">
            <v>24.536535999999998</v>
          </cell>
          <cell r="K31">
            <v>24.842521999999999</v>
          </cell>
          <cell r="L31">
            <v>17.695137000000003</v>
          </cell>
          <cell r="M31">
            <v>21.318246000000002</v>
          </cell>
          <cell r="N31">
            <v>19.77810105</v>
          </cell>
          <cell r="O31">
            <v>20.50633526</v>
          </cell>
          <cell r="P31">
            <v>7.2426645200000008</v>
          </cell>
        </row>
        <row r="32">
          <cell r="A32">
            <v>30</v>
          </cell>
          <cell r="C32" t="str">
            <v>SG &amp;A</v>
          </cell>
          <cell r="E32">
            <v>2.9470263299999999</v>
          </cell>
          <cell r="F32">
            <v>7.1496911599999997</v>
          </cell>
          <cell r="G32">
            <v>3.8761365799999998</v>
          </cell>
          <cell r="H32">
            <v>6.8257131900000001</v>
          </cell>
          <cell r="I32">
            <v>6.4472466200000005</v>
          </cell>
          <cell r="J32">
            <v>9.6863399999999995</v>
          </cell>
          <cell r="K32">
            <v>5.4906290000000002</v>
          </cell>
          <cell r="L32">
            <v>8.1652260000000005</v>
          </cell>
          <cell r="M32">
            <v>10.692463</v>
          </cell>
          <cell r="N32">
            <v>6.2004238699999998</v>
          </cell>
          <cell r="O32">
            <v>9.4067516600000012</v>
          </cell>
          <cell r="P32">
            <v>2.7477172400000001</v>
          </cell>
        </row>
        <row r="33">
          <cell r="A33">
            <v>31</v>
          </cell>
          <cell r="C33" t="str">
            <v>BSC</v>
          </cell>
          <cell r="E33">
            <v>1.8496765900000001</v>
          </cell>
          <cell r="F33">
            <v>2.1731340800000001</v>
          </cell>
          <cell r="G33">
            <v>2.63372363</v>
          </cell>
          <cell r="H33">
            <v>1.7349225500000001</v>
          </cell>
          <cell r="I33">
            <v>2.2712112599999998</v>
          </cell>
          <cell r="J33">
            <v>2.684186</v>
          </cell>
          <cell r="K33">
            <v>1.70916</v>
          </cell>
          <cell r="L33">
            <v>1.580797</v>
          </cell>
          <cell r="M33">
            <v>2.4104920000000001</v>
          </cell>
          <cell r="N33">
            <v>2.31748222</v>
          </cell>
          <cell r="O33">
            <v>3.3237885700000001</v>
          </cell>
          <cell r="P33">
            <v>2.2389352499999999</v>
          </cell>
        </row>
        <row r="34">
          <cell r="A34">
            <v>32</v>
          </cell>
          <cell r="C34" t="str">
            <v>Corp Center Allocation</v>
          </cell>
          <cell r="E34">
            <v>1.2568443500000002</v>
          </cell>
          <cell r="F34">
            <v>1.9486253</v>
          </cell>
          <cell r="G34">
            <v>6.9313984800000004</v>
          </cell>
          <cell r="H34">
            <v>1.0164108199999999</v>
          </cell>
          <cell r="I34">
            <v>1.79374992</v>
          </cell>
          <cell r="J34">
            <v>-0.250282</v>
          </cell>
          <cell r="K34">
            <v>1.1808259999999999</v>
          </cell>
          <cell r="L34">
            <v>1.4281980000000001</v>
          </cell>
          <cell r="M34">
            <v>1.803296</v>
          </cell>
          <cell r="N34">
            <v>1.3288109399999999</v>
          </cell>
          <cell r="O34">
            <v>2.47678383</v>
          </cell>
          <cell r="P34">
            <v>1.410263</v>
          </cell>
        </row>
        <row r="35">
          <cell r="A35">
            <v>33</v>
          </cell>
          <cell r="C35" t="str">
            <v>Earnings from Invest.Equity(enter income as neg)</v>
          </cell>
          <cell r="E35">
            <v>1.1442000000000001E-2</v>
          </cell>
          <cell r="F35">
            <v>0</v>
          </cell>
          <cell r="G35">
            <v>0</v>
          </cell>
          <cell r="H35">
            <v>-1.6302000000000001E-2</v>
          </cell>
          <cell r="I35">
            <v>0</v>
          </cell>
          <cell r="J35">
            <v>0</v>
          </cell>
          <cell r="K35">
            <v>0</v>
          </cell>
          <cell r="L35">
            <v>0</v>
          </cell>
          <cell r="M35">
            <v>-0.26605800000000002</v>
          </cell>
          <cell r="N35">
            <v>-8.1529620000001038E-2</v>
          </cell>
          <cell r="O35">
            <v>3.2916000000000001E-2</v>
          </cell>
          <cell r="P35">
            <v>-0.20596200000000001</v>
          </cell>
        </row>
        <row r="36">
          <cell r="A36">
            <v>34</v>
          </cell>
          <cell r="C36" t="str">
            <v>Loss/(Gain) on Assets Disposal</v>
          </cell>
          <cell r="E36">
            <v>-3.4518519999999997E-2</v>
          </cell>
          <cell r="F36">
            <v>0</v>
          </cell>
          <cell r="G36">
            <v>0</v>
          </cell>
          <cell r="H36">
            <v>0</v>
          </cell>
          <cell r="I36">
            <v>-9.7842789999999999E-2</v>
          </cell>
          <cell r="J36">
            <v>9.7712999999999994E-2</v>
          </cell>
          <cell r="K36">
            <v>-0.82004100000000002</v>
          </cell>
          <cell r="L36">
            <v>-3.7928999999999997E-2</v>
          </cell>
          <cell r="M36">
            <v>-2.4549000000000001E-2</v>
          </cell>
          <cell r="N36">
            <v>0.30191690000000004</v>
          </cell>
          <cell r="O36">
            <v>0.54911525000000005</v>
          </cell>
          <cell r="P36">
            <v>-3.9230220000000003E-2</v>
          </cell>
        </row>
        <row r="37">
          <cell r="A37">
            <v>35</v>
          </cell>
          <cell r="C37" t="str">
            <v>Other Operating Expenses</v>
          </cell>
          <cell r="E37">
            <v>2.358824E-2</v>
          </cell>
          <cell r="F37">
            <v>-1.0839379999999999E-2</v>
          </cell>
          <cell r="G37">
            <v>-9.7812799999999998E-3</v>
          </cell>
          <cell r="H37">
            <v>2.9340619999999998E-2</v>
          </cell>
          <cell r="I37">
            <v>-12.31195533</v>
          </cell>
          <cell r="J37">
            <v>11.67211</v>
          </cell>
          <cell r="K37">
            <v>-0.56109600000000004</v>
          </cell>
          <cell r="L37">
            <v>-0.57669800000000004</v>
          </cell>
          <cell r="M37">
            <v>-0.618614</v>
          </cell>
          <cell r="N37">
            <v>-0.60826924000000004</v>
          </cell>
          <cell r="O37">
            <v>-0.6189886</v>
          </cell>
          <cell r="P37">
            <v>-0.63456047999999998</v>
          </cell>
        </row>
        <row r="38">
          <cell r="A38">
            <v>36</v>
          </cell>
          <cell r="C38" t="str">
            <v>TOTI</v>
          </cell>
          <cell r="E38">
            <v>5.3787015600000005</v>
          </cell>
          <cell r="F38">
            <v>5.92082788</v>
          </cell>
          <cell r="G38">
            <v>3.8354976299999999</v>
          </cell>
          <cell r="H38">
            <v>4.5390467900000004</v>
          </cell>
          <cell r="I38">
            <v>4.8263851999999998</v>
          </cell>
          <cell r="J38">
            <v>4.3511369999999996</v>
          </cell>
          <cell r="K38">
            <v>4.6040070000000002</v>
          </cell>
          <cell r="L38">
            <v>4.8507790000000002</v>
          </cell>
          <cell r="M38">
            <v>11.613367999999999</v>
          </cell>
          <cell r="N38">
            <v>4.3421021500000005</v>
          </cell>
          <cell r="O38">
            <v>4.3350620700000002</v>
          </cell>
          <cell r="P38">
            <v>-21.693293660000002</v>
          </cell>
        </row>
        <row r="39">
          <cell r="A39">
            <v>37</v>
          </cell>
          <cell r="C39" t="str">
            <v>Total O&amp;M, Other</v>
          </cell>
          <cell r="E39">
            <v>50.989204510000008</v>
          </cell>
          <cell r="F39">
            <v>46.817683059999993</v>
          </cell>
          <cell r="G39">
            <v>53.265706290000004</v>
          </cell>
          <cell r="H39">
            <v>47.831424120000001</v>
          </cell>
          <cell r="I39">
            <v>34.048317780000005</v>
          </cell>
          <cell r="J39">
            <v>64.766497999999999</v>
          </cell>
          <cell r="K39">
            <v>50.855531999999997</v>
          </cell>
          <cell r="L39">
            <v>47.296870000000006</v>
          </cell>
          <cell r="M39">
            <v>58.945776000000009</v>
          </cell>
          <cell r="N39">
            <v>45.596935400000007</v>
          </cell>
          <cell r="O39">
            <v>51.04460332</v>
          </cell>
          <cell r="P39">
            <v>4.9049827700000002</v>
          </cell>
        </row>
        <row r="40">
          <cell r="A40">
            <v>38</v>
          </cell>
          <cell r="C40" t="str">
            <v>D&amp;A</v>
          </cell>
          <cell r="E40">
            <v>39.035454739999999</v>
          </cell>
          <cell r="F40">
            <v>36.657402869999999</v>
          </cell>
          <cell r="G40">
            <v>36.387065589999999</v>
          </cell>
          <cell r="H40">
            <v>34.41638373</v>
          </cell>
          <cell r="I40">
            <v>35.252099949999995</v>
          </cell>
          <cell r="J40">
            <v>39.727297</v>
          </cell>
          <cell r="K40">
            <v>44.182019999999994</v>
          </cell>
          <cell r="L40">
            <v>44.232773000000002</v>
          </cell>
          <cell r="M40">
            <v>38.759122000000005</v>
          </cell>
          <cell r="N40">
            <v>34.988149489999998</v>
          </cell>
          <cell r="O40">
            <v>34.441296869999995</v>
          </cell>
          <cell r="P40">
            <v>37.872952820000002</v>
          </cell>
        </row>
        <row r="41">
          <cell r="A41">
            <v>39</v>
          </cell>
          <cell r="C41" t="str">
            <v>Interest Expense</v>
          </cell>
          <cell r="E41">
            <v>32.306093009999998</v>
          </cell>
          <cell r="F41">
            <v>35.951294140000002</v>
          </cell>
          <cell r="G41">
            <v>28.0771418</v>
          </cell>
          <cell r="H41">
            <v>31.055682979999997</v>
          </cell>
          <cell r="I41">
            <v>31.505708510000002</v>
          </cell>
          <cell r="J41">
            <v>30.794316999999999</v>
          </cell>
          <cell r="K41">
            <v>32.104360999999997</v>
          </cell>
          <cell r="L41">
            <v>30.867801</v>
          </cell>
          <cell r="M41">
            <v>30.502566999999999</v>
          </cell>
          <cell r="N41">
            <v>28.905262610000001</v>
          </cell>
          <cell r="O41">
            <v>30.576210630000002</v>
          </cell>
          <cell r="P41">
            <v>10.442187750000002</v>
          </cell>
        </row>
        <row r="42">
          <cell r="A42">
            <v>40</v>
          </cell>
          <cell r="C42" t="str">
            <v>Taxes</v>
          </cell>
          <cell r="E42">
            <v>15.694070999999999</v>
          </cell>
          <cell r="F42">
            <v>13.446422</v>
          </cell>
          <cell r="G42">
            <v>12.593772</v>
          </cell>
          <cell r="H42">
            <v>11.906065999999999</v>
          </cell>
          <cell r="I42">
            <v>15.111826000000001</v>
          </cell>
          <cell r="J42">
            <v>21.545065999999998</v>
          </cell>
          <cell r="K42">
            <v>31.356556999999999</v>
          </cell>
          <cell r="L42">
            <v>31.223714999999999</v>
          </cell>
          <cell r="M42">
            <v>12.970228000000001</v>
          </cell>
          <cell r="N42">
            <v>18.946776</v>
          </cell>
          <cell r="O42">
            <v>15.327162</v>
          </cell>
          <cell r="P42">
            <v>58.910496000000002</v>
          </cell>
        </row>
        <row r="43">
          <cell r="A43">
            <v>41</v>
          </cell>
          <cell r="C43" t="str">
            <v>Preferred Stock Dividends</v>
          </cell>
          <cell r="E43">
            <v>0.71420132999999997</v>
          </cell>
          <cell r="F43">
            <v>0.71420132999999997</v>
          </cell>
          <cell r="G43">
            <v>0.71420132999999997</v>
          </cell>
          <cell r="H43">
            <v>0.71420132999999997</v>
          </cell>
          <cell r="I43">
            <v>0.71420132999999997</v>
          </cell>
          <cell r="J43">
            <v>0.71420099999999997</v>
          </cell>
          <cell r="K43">
            <v>0.71420099999999997</v>
          </cell>
          <cell r="L43">
            <v>0.61964699999999995</v>
          </cell>
          <cell r="M43">
            <v>0.61964699999999995</v>
          </cell>
          <cell r="N43">
            <v>0.61964732999999994</v>
          </cell>
          <cell r="O43">
            <v>0.61964732999999994</v>
          </cell>
          <cell r="P43">
            <v>0.61964732999999994</v>
          </cell>
        </row>
        <row r="44">
          <cell r="A44">
            <v>42</v>
          </cell>
          <cell r="C44" t="str">
            <v>Net Income</v>
          </cell>
          <cell r="E44">
            <v>29.786437549999906</v>
          </cell>
          <cell r="F44">
            <v>26.176895359999996</v>
          </cell>
          <cell r="G44">
            <v>30.676379109999992</v>
          </cell>
          <cell r="H44">
            <v>24.491899389999901</v>
          </cell>
          <cell r="I44">
            <v>31.395714779999899</v>
          </cell>
          <cell r="J44">
            <v>34.87083199999995</v>
          </cell>
          <cell r="K44">
            <v>62.376702000000023</v>
          </cell>
          <cell r="L44">
            <v>62.203971000000081</v>
          </cell>
          <cell r="M44">
            <v>30.032161999999936</v>
          </cell>
          <cell r="N44">
            <v>42.810060410000077</v>
          </cell>
          <cell r="O44">
            <v>25.735126920000049</v>
          </cell>
          <cell r="P44">
            <v>77.665277700000033</v>
          </cell>
        </row>
        <row r="45">
          <cell r="A45">
            <v>43</v>
          </cell>
          <cell r="C45" t="str">
            <v>EPS</v>
          </cell>
          <cell r="E45">
            <v>9.1763516789894958E-2</v>
          </cell>
          <cell r="F45">
            <v>8.0643547011706701E-2</v>
          </cell>
          <cell r="G45">
            <v>9.4505172858903239E-2</v>
          </cell>
          <cell r="H45">
            <v>7.5452555113986131E-2</v>
          </cell>
          <cell r="I45">
            <v>9.6721240850276946E-2</v>
          </cell>
          <cell r="J45">
            <v>0.10742708564386921</v>
          </cell>
          <cell r="K45">
            <v>0.19216482439926069</v>
          </cell>
          <cell r="L45">
            <v>0.19163268946395587</v>
          </cell>
          <cell r="M45">
            <v>9.2520523721503184E-2</v>
          </cell>
          <cell r="N45">
            <v>0.13188558351817645</v>
          </cell>
          <cell r="O45">
            <v>7.9282584473197928E-2</v>
          </cell>
          <cell r="P45">
            <v>0.23926456469500931</v>
          </cell>
        </row>
        <row r="46">
          <cell r="A46">
            <v>44</v>
          </cell>
        </row>
        <row r="47">
          <cell r="A47">
            <v>45</v>
          </cell>
          <cell r="C47" t="str">
            <v>QTD</v>
          </cell>
        </row>
        <row r="48">
          <cell r="A48">
            <v>46</v>
          </cell>
          <cell r="C48" t="str">
            <v>Revenue</v>
          </cell>
          <cell r="E48">
            <v>352.96459638999994</v>
          </cell>
          <cell r="F48">
            <v>683.47554978000005</v>
          </cell>
          <cell r="G48">
            <v>1019.7689420599999</v>
          </cell>
          <cell r="H48">
            <v>312.07928685999997</v>
          </cell>
          <cell r="I48">
            <v>618.05194474999985</v>
          </cell>
          <cell r="J48">
            <v>995.13560874999996</v>
          </cell>
          <cell r="K48">
            <v>441.96052900000001</v>
          </cell>
          <cell r="L48">
            <v>877.59242100000006</v>
          </cell>
          <cell r="M48">
            <v>1224.0435069999999</v>
          </cell>
          <cell r="N48">
            <v>1576.03255949</v>
          </cell>
          <cell r="O48">
            <v>1911.67647644</v>
          </cell>
          <cell r="P48">
            <v>2318.1289196599996</v>
          </cell>
        </row>
        <row r="49">
          <cell r="A49">
            <v>47</v>
          </cell>
          <cell r="C49" t="str">
            <v>Purchased Power and Fuel</v>
          </cell>
          <cell r="E49">
            <v>184.43913425000002</v>
          </cell>
          <cell r="F49">
            <v>355.18623525999999</v>
          </cell>
          <cell r="G49">
            <v>529.76536141999998</v>
          </cell>
          <cell r="H49">
            <v>161.66362931</v>
          </cell>
          <cell r="I49">
            <v>319.60841884999996</v>
          </cell>
          <cell r="J49">
            <v>504.27387185000003</v>
          </cell>
          <cell r="K49">
            <v>220.37115600000004</v>
          </cell>
          <cell r="L49">
            <v>439.55827099999999</v>
          </cell>
          <cell r="M49">
            <v>614.17985499999998</v>
          </cell>
          <cell r="N49">
            <v>794.30207625000003</v>
          </cell>
          <cell r="O49">
            <v>972.20194613000001</v>
          </cell>
          <cell r="P49">
            <v>1188.2388449800001</v>
          </cell>
        </row>
        <row r="50">
          <cell r="A50">
            <v>48</v>
          </cell>
          <cell r="C50" t="str">
            <v>Direct Expenses</v>
          </cell>
          <cell r="E50">
            <v>14.28798944</v>
          </cell>
          <cell r="F50">
            <v>25.833176529999999</v>
          </cell>
          <cell r="G50">
            <v>39.61807168</v>
          </cell>
          <cell r="H50">
            <v>13.780880710000002</v>
          </cell>
          <cell r="I50">
            <v>27.226533430000003</v>
          </cell>
          <cell r="J50">
            <v>39.215291430000008</v>
          </cell>
          <cell r="K50">
            <v>14.409524999999999</v>
          </cell>
          <cell r="L50">
            <v>28.600884999999998</v>
          </cell>
          <cell r="M50">
            <v>40.618016999999995</v>
          </cell>
          <cell r="N50">
            <v>52.635914130000003</v>
          </cell>
          <cell r="O50">
            <v>63.668753409999994</v>
          </cell>
          <cell r="P50">
            <v>77.507202530000001</v>
          </cell>
        </row>
        <row r="51">
          <cell r="A51">
            <v>49</v>
          </cell>
          <cell r="C51" t="str">
            <v>Indirect Expenses</v>
          </cell>
          <cell r="E51">
            <v>25.268454519999999</v>
          </cell>
          <cell r="F51">
            <v>43.359511449999999</v>
          </cell>
          <cell r="G51">
            <v>65.573347550000008</v>
          </cell>
          <cell r="H51">
            <v>19.92141144</v>
          </cell>
          <cell r="I51">
            <v>37.595281619999994</v>
          </cell>
          <cell r="J51">
            <v>62.131817619999993</v>
          </cell>
          <cell r="K51">
            <v>24.842521999999999</v>
          </cell>
          <cell r="L51">
            <v>42.537659000000005</v>
          </cell>
          <cell r="M51">
            <v>63.855905</v>
          </cell>
          <cell r="N51">
            <v>83.634006050000011</v>
          </cell>
          <cell r="O51">
            <v>104.14034131</v>
          </cell>
          <cell r="P51">
            <v>111.38300583</v>
          </cell>
        </row>
        <row r="52">
          <cell r="A52">
            <v>50</v>
          </cell>
          <cell r="C52" t="str">
            <v>SG &amp;A</v>
          </cell>
          <cell r="E52">
            <v>2.9470263299999999</v>
          </cell>
          <cell r="F52">
            <v>10.09671749</v>
          </cell>
          <cell r="G52">
            <v>13.97285407</v>
          </cell>
          <cell r="H52">
            <v>6.8257131900000001</v>
          </cell>
          <cell r="I52">
            <v>13.27295981</v>
          </cell>
          <cell r="J52">
            <v>22.959299810000001</v>
          </cell>
          <cell r="K52">
            <v>5.4906290000000002</v>
          </cell>
          <cell r="L52">
            <v>13.655854999999999</v>
          </cell>
          <cell r="M52">
            <v>24.348318000000003</v>
          </cell>
          <cell r="N52">
            <v>30.548741870000001</v>
          </cell>
          <cell r="O52">
            <v>39.955493529999998</v>
          </cell>
          <cell r="P52">
            <v>42.703210769999998</v>
          </cell>
        </row>
        <row r="53">
          <cell r="A53">
            <v>51</v>
          </cell>
          <cell r="C53" t="str">
            <v>BSC</v>
          </cell>
          <cell r="E53">
            <v>1.8496765900000001</v>
          </cell>
          <cell r="F53">
            <v>4.0228106700000001</v>
          </cell>
          <cell r="G53">
            <v>6.6565343000000006</v>
          </cell>
          <cell r="H53">
            <v>1.7349225500000001</v>
          </cell>
          <cell r="I53">
            <v>4.0061338099999997</v>
          </cell>
          <cell r="J53">
            <v>6.6903198100000001</v>
          </cell>
          <cell r="K53">
            <v>1.70916</v>
          </cell>
          <cell r="L53">
            <v>3.2899570000000002</v>
          </cell>
          <cell r="M53">
            <v>5.7004490000000008</v>
          </cell>
          <cell r="N53">
            <v>8.0179312200000012</v>
          </cell>
          <cell r="O53">
            <v>11.341719790000001</v>
          </cell>
          <cell r="P53">
            <v>13.58065504</v>
          </cell>
        </row>
        <row r="54">
          <cell r="A54">
            <v>52</v>
          </cell>
          <cell r="C54" t="str">
            <v>Corp Center Allocation</v>
          </cell>
          <cell r="E54">
            <v>1.2568443500000002</v>
          </cell>
          <cell r="F54">
            <v>3.2054696500000004</v>
          </cell>
          <cell r="G54">
            <v>10.13686813</v>
          </cell>
          <cell r="H54">
            <v>1.0164108199999999</v>
          </cell>
          <cell r="I54">
            <v>2.8101607399999997</v>
          </cell>
          <cell r="J54">
            <v>2.5598787399999998</v>
          </cell>
          <cell r="K54">
            <v>1.1808259999999999</v>
          </cell>
          <cell r="L54">
            <v>2.6090239999999998</v>
          </cell>
          <cell r="M54">
            <v>4.4123199999999994</v>
          </cell>
          <cell r="N54">
            <v>5.7411309399999997</v>
          </cell>
          <cell r="O54">
            <v>8.2179147700000001</v>
          </cell>
          <cell r="P54">
            <v>9.6281777700000006</v>
          </cell>
        </row>
        <row r="55">
          <cell r="A55">
            <v>53</v>
          </cell>
          <cell r="C55" t="str">
            <v>Earnings from Invest.Equity(enter income as neg)</v>
          </cell>
          <cell r="E55">
            <v>1.1442000000000001E-2</v>
          </cell>
          <cell r="F55">
            <v>1.1442000000000001E-2</v>
          </cell>
          <cell r="G55">
            <v>1.1442000000000001E-2</v>
          </cell>
          <cell r="H55">
            <v>-1.6302000000000001E-2</v>
          </cell>
          <cell r="I55">
            <v>-1.6302000000000001E-2</v>
          </cell>
          <cell r="J55">
            <v>-1.6302000000000001E-2</v>
          </cell>
          <cell r="K55">
            <v>0</v>
          </cell>
          <cell r="L55">
            <v>0</v>
          </cell>
          <cell r="M55">
            <v>-0.26605800000000002</v>
          </cell>
          <cell r="N55">
            <v>-0.34758762000000104</v>
          </cell>
          <cell r="O55">
            <v>-0.31467162000000104</v>
          </cell>
          <cell r="P55">
            <v>-0.52063362000000102</v>
          </cell>
        </row>
        <row r="56">
          <cell r="A56">
            <v>54</v>
          </cell>
          <cell r="C56" t="str">
            <v>Loss/(Gain) on Assets Disposal</v>
          </cell>
          <cell r="E56">
            <v>-3.4518519999999997E-2</v>
          </cell>
          <cell r="F56">
            <v>-3.4518519999999997E-2</v>
          </cell>
          <cell r="G56">
            <v>-3.4518519999999997E-2</v>
          </cell>
          <cell r="H56">
            <v>0</v>
          </cell>
          <cell r="I56">
            <v>-9.7842789999999999E-2</v>
          </cell>
          <cell r="J56">
            <v>-1.2979000000000462E-4</v>
          </cell>
          <cell r="K56">
            <v>-0.82004100000000002</v>
          </cell>
          <cell r="L56">
            <v>-0.85797000000000001</v>
          </cell>
          <cell r="M56">
            <v>-0.88251900000000005</v>
          </cell>
          <cell r="N56">
            <v>-0.58060210000000001</v>
          </cell>
          <cell r="O56">
            <v>-3.1486849999999955E-2</v>
          </cell>
          <cell r="P56">
            <v>-7.0717069999999965E-2</v>
          </cell>
        </row>
        <row r="57">
          <cell r="A57">
            <v>55</v>
          </cell>
          <cell r="C57" t="str">
            <v>Other Operating Expenses</v>
          </cell>
          <cell r="E57">
            <v>2.358824E-2</v>
          </cell>
          <cell r="F57">
            <v>1.2748860000000001E-2</v>
          </cell>
          <cell r="G57">
            <v>2.9675800000000009E-3</v>
          </cell>
          <cell r="H57">
            <v>2.9340619999999998E-2</v>
          </cell>
          <cell r="I57">
            <v>-12.282614710000001</v>
          </cell>
          <cell r="J57">
            <v>-0.61050471000000006</v>
          </cell>
          <cell r="K57">
            <v>-0.56109600000000004</v>
          </cell>
          <cell r="L57">
            <v>-1.137794</v>
          </cell>
          <cell r="M57">
            <v>-1.756408</v>
          </cell>
          <cell r="N57">
            <v>-2.3646772399999998</v>
          </cell>
          <cell r="O57">
            <v>-2.9836658399999996</v>
          </cell>
          <cell r="P57">
            <v>-3.6277141899999998</v>
          </cell>
        </row>
        <row r="58">
          <cell r="A58">
            <v>56</v>
          </cell>
          <cell r="C58" t="str">
            <v>TOTI</v>
          </cell>
          <cell r="E58">
            <v>5.3787015600000005</v>
          </cell>
          <cell r="F58">
            <v>11.299529440000001</v>
          </cell>
          <cell r="G58">
            <v>15.13502707</v>
          </cell>
          <cell r="H58">
            <v>4.5390467900000004</v>
          </cell>
          <cell r="I58">
            <v>9.3654319900000012</v>
          </cell>
          <cell r="J58">
            <v>13.716568990000001</v>
          </cell>
          <cell r="K58">
            <v>4.6040070000000002</v>
          </cell>
          <cell r="L58">
            <v>9.4547860000000004</v>
          </cell>
          <cell r="M58">
            <v>21.068154</v>
          </cell>
          <cell r="N58">
            <v>25.410256150000002</v>
          </cell>
          <cell r="O58">
            <v>29.745318220000001</v>
          </cell>
          <cell r="P58">
            <v>8.0520245599999996</v>
          </cell>
        </row>
        <row r="59">
          <cell r="A59">
            <v>57</v>
          </cell>
          <cell r="C59" t="str">
            <v>Total O&amp;M, Other</v>
          </cell>
          <cell r="E59">
            <v>50.989204510000008</v>
          </cell>
          <cell r="F59">
            <v>97.806887570000001</v>
          </cell>
          <cell r="G59">
            <v>151.07259385999998</v>
          </cell>
          <cell r="H59">
            <v>47.831424120000001</v>
          </cell>
          <cell r="I59">
            <v>81.879741899999999</v>
          </cell>
          <cell r="J59">
            <v>146.64623990000004</v>
          </cell>
          <cell r="K59">
            <v>50.855531999999997</v>
          </cell>
          <cell r="L59">
            <v>98.152402000000009</v>
          </cell>
          <cell r="M59">
            <v>157.09817799999999</v>
          </cell>
          <cell r="N59">
            <v>202.69511340000003</v>
          </cell>
          <cell r="O59">
            <v>253.73971671999999</v>
          </cell>
          <cell r="P59">
            <v>258.63521162000001</v>
          </cell>
        </row>
        <row r="60">
          <cell r="A60">
            <v>58</v>
          </cell>
          <cell r="C60" t="str">
            <v>D&amp;A</v>
          </cell>
          <cell r="E60">
            <v>39.035454739999999</v>
          </cell>
          <cell r="F60">
            <v>75.692857610000004</v>
          </cell>
          <cell r="G60">
            <v>112.0799232</v>
          </cell>
          <cell r="H60">
            <v>34.41638373</v>
          </cell>
          <cell r="I60">
            <v>69.668483679999994</v>
          </cell>
          <cell r="J60">
            <v>109.39578068</v>
          </cell>
          <cell r="K60">
            <v>44.182019999999994</v>
          </cell>
          <cell r="L60">
            <v>88.414793000000003</v>
          </cell>
          <cell r="M60">
            <v>127.17391500000001</v>
          </cell>
          <cell r="N60">
            <v>162.16206449000001</v>
          </cell>
          <cell r="O60">
            <v>196.60336136000001</v>
          </cell>
          <cell r="P60">
            <v>234.47631418</v>
          </cell>
        </row>
        <row r="61">
          <cell r="A61">
            <v>59</v>
          </cell>
          <cell r="C61" t="str">
            <v>Net Income</v>
          </cell>
          <cell r="E61">
            <v>29.786437549999903</v>
          </cell>
          <cell r="F61">
            <v>55.96328653000004</v>
          </cell>
          <cell r="G61">
            <v>86.63966563999989</v>
          </cell>
          <cell r="H61">
            <v>24.491899389999976</v>
          </cell>
          <cell r="I61">
            <v>55.887614169999864</v>
          </cell>
          <cell r="J61">
            <v>90.7584461699999</v>
          </cell>
          <cell r="K61">
            <v>62.376702000000023</v>
          </cell>
          <cell r="L61">
            <v>124.58067300000002</v>
          </cell>
          <cell r="M61">
            <v>154.61283499999985</v>
          </cell>
          <cell r="N61">
            <v>197.42289541000002</v>
          </cell>
          <cell r="O61">
            <v>223.15802233000008</v>
          </cell>
          <cell r="P61">
            <v>300.83278789999946</v>
          </cell>
        </row>
        <row r="62">
          <cell r="A62">
            <v>60</v>
          </cell>
          <cell r="C62" t="str">
            <v>EPS</v>
          </cell>
          <cell r="E62">
            <v>9.1763516789894944E-2</v>
          </cell>
          <cell r="F62">
            <v>0.1724069209180531</v>
          </cell>
          <cell r="G62">
            <v>0.26691209377695591</v>
          </cell>
          <cell r="H62">
            <v>7.5452555113986366E-2</v>
          </cell>
          <cell r="I62">
            <v>0.17217379596426327</v>
          </cell>
          <cell r="J62">
            <v>0.27960088160813273</v>
          </cell>
          <cell r="K62">
            <v>0.19216482439926069</v>
          </cell>
          <cell r="L62">
            <v>0.38379751386321631</v>
          </cell>
          <cell r="M62">
            <v>0.47631803758471913</v>
          </cell>
          <cell r="N62">
            <v>0.60820362110289594</v>
          </cell>
          <cell r="O62">
            <v>0.68748620557609386</v>
          </cell>
          <cell r="P62">
            <v>0.92677999969192681</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352.96459638999994</v>
          </cell>
          <cell r="F65">
            <v>683.47554977999994</v>
          </cell>
          <cell r="G65">
            <v>1019.76894206</v>
          </cell>
          <cell r="H65">
            <v>1331.8482289200001</v>
          </cell>
          <cell r="I65">
            <v>1637.82088681</v>
          </cell>
          <cell r="J65">
            <v>2015.0045499999999</v>
          </cell>
          <cell r="K65">
            <v>2456.8650790000002</v>
          </cell>
          <cell r="L65">
            <v>2892.4969730000003</v>
          </cell>
          <cell r="M65">
            <v>3238.9480567499995</v>
          </cell>
          <cell r="N65">
            <v>3590.9371092400002</v>
          </cell>
          <cell r="O65">
            <v>3926.5810261900001</v>
          </cell>
          <cell r="P65">
            <v>4333.0334694100002</v>
          </cell>
        </row>
        <row r="66">
          <cell r="A66">
            <v>64</v>
          </cell>
          <cell r="C66" t="str">
            <v>Purchased Power and Fuel</v>
          </cell>
          <cell r="E66">
            <v>184.43913425000002</v>
          </cell>
          <cell r="F66">
            <v>355.12818006999998</v>
          </cell>
          <cell r="G66">
            <v>529.82195403000003</v>
          </cell>
          <cell r="H66">
            <v>691.48568434000003</v>
          </cell>
          <cell r="I66">
            <v>849.43047388000002</v>
          </cell>
          <cell r="J66">
            <v>1034.0969259999999</v>
          </cell>
          <cell r="K66">
            <v>1254.4680820000001</v>
          </cell>
          <cell r="L66">
            <v>1473.6551979999999</v>
          </cell>
          <cell r="M66">
            <v>1648.2767799199999</v>
          </cell>
          <cell r="N66">
            <v>1828.3990001699997</v>
          </cell>
          <cell r="O66">
            <v>2006.2988700499998</v>
          </cell>
          <cell r="P66">
            <v>2221.4506556199999</v>
          </cell>
        </row>
        <row r="67">
          <cell r="A67">
            <v>65</v>
          </cell>
          <cell r="C67" t="str">
            <v>Direct Expenses</v>
          </cell>
          <cell r="E67">
            <v>14.28798944</v>
          </cell>
          <cell r="F67">
            <v>25.833176529999999</v>
          </cell>
          <cell r="G67">
            <v>39.61807168</v>
          </cell>
          <cell r="H67">
            <v>53.398952390000005</v>
          </cell>
          <cell r="I67">
            <v>66.844605110000003</v>
          </cell>
          <cell r="J67">
            <v>78.833362999999991</v>
          </cell>
          <cell r="K67">
            <v>93.242890000000003</v>
          </cell>
          <cell r="L67">
            <v>107.434247</v>
          </cell>
          <cell r="M67">
            <v>119.4513795</v>
          </cell>
          <cell r="N67">
            <v>131.46927663</v>
          </cell>
          <cell r="O67">
            <v>142.50211590999999</v>
          </cell>
          <cell r="P67">
            <v>156.34056502999999</v>
          </cell>
        </row>
        <row r="68">
          <cell r="A68">
            <v>66</v>
          </cell>
          <cell r="C68" t="str">
            <v>Indirect Expenses</v>
          </cell>
          <cell r="E68">
            <v>25.268454519999999</v>
          </cell>
          <cell r="F68">
            <v>43.417566639999997</v>
          </cell>
          <cell r="G68">
            <v>65.517004940000007</v>
          </cell>
          <cell r="H68">
            <v>85.438065380000012</v>
          </cell>
          <cell r="I68">
            <v>103.11193556000001</v>
          </cell>
          <cell r="J68">
            <v>127.648472</v>
          </cell>
          <cell r="K68">
            <v>152.490996</v>
          </cell>
          <cell r="L68">
            <v>170.18613199999999</v>
          </cell>
          <cell r="M68">
            <v>191.50437791000002</v>
          </cell>
          <cell r="N68">
            <v>211.28247996000002</v>
          </cell>
          <cell r="O68">
            <v>231.78881522</v>
          </cell>
          <cell r="P68">
            <v>239.88952573999998</v>
          </cell>
        </row>
        <row r="69">
          <cell r="A69">
            <v>67</v>
          </cell>
          <cell r="C69" t="str">
            <v>SG &amp;A</v>
          </cell>
          <cell r="E69">
            <v>2.9470263299999999</v>
          </cell>
          <cell r="F69">
            <v>10.09671749</v>
          </cell>
          <cell r="G69">
            <v>13.972854069999999</v>
          </cell>
          <cell r="H69">
            <v>20.798567259999999</v>
          </cell>
          <cell r="I69">
            <v>27.24581388</v>
          </cell>
          <cell r="J69">
            <v>36.932154999999995</v>
          </cell>
          <cell r="K69">
            <v>42.422782999999995</v>
          </cell>
          <cell r="L69">
            <v>50.588008000000002</v>
          </cell>
          <cell r="M69">
            <v>61.280470329999993</v>
          </cell>
          <cell r="N69">
            <v>67.480894199999994</v>
          </cell>
          <cell r="O69">
            <v>76.887645859999992</v>
          </cell>
          <cell r="P69">
            <v>79.635363099999978</v>
          </cell>
        </row>
        <row r="70">
          <cell r="A70">
            <v>68</v>
          </cell>
          <cell r="C70" t="str">
            <v>BSC</v>
          </cell>
          <cell r="E70">
            <v>1.8496765900000001</v>
          </cell>
          <cell r="F70">
            <v>4.0228106700000001</v>
          </cell>
          <cell r="G70">
            <v>6.6565342999999988</v>
          </cell>
          <cell r="H70">
            <v>8.3914568499999973</v>
          </cell>
          <cell r="I70">
            <v>10.662668109999997</v>
          </cell>
          <cell r="J70">
            <v>13.346854</v>
          </cell>
          <cell r="K70">
            <v>15.056013</v>
          </cell>
          <cell r="L70">
            <v>16.636810000000001</v>
          </cell>
          <cell r="M70">
            <v>19.047301820000001</v>
          </cell>
          <cell r="N70">
            <v>21.36478404</v>
          </cell>
          <cell r="O70">
            <v>24.688572610000001</v>
          </cell>
          <cell r="P70">
            <v>26.927507860000002</v>
          </cell>
        </row>
        <row r="71">
          <cell r="A71">
            <v>69</v>
          </cell>
          <cell r="C71" t="str">
            <v>Corp Center Allocation</v>
          </cell>
          <cell r="E71">
            <v>1.2568443500000002</v>
          </cell>
          <cell r="F71">
            <v>3.2054696499999999</v>
          </cell>
          <cell r="G71">
            <v>10.136868130000002</v>
          </cell>
          <cell r="H71">
            <v>11.153278950000001</v>
          </cell>
          <cell r="I71">
            <v>12.94702887</v>
          </cell>
          <cell r="J71">
            <v>12.696745999999999</v>
          </cell>
          <cell r="K71">
            <v>13.877572000000001</v>
          </cell>
          <cell r="L71">
            <v>15.305770000000001</v>
          </cell>
          <cell r="M71">
            <v>17.109066380000002</v>
          </cell>
          <cell r="N71">
            <v>18.437877320000005</v>
          </cell>
          <cell r="O71">
            <v>20.914661150000008</v>
          </cell>
          <cell r="P71">
            <v>22.324924150000005</v>
          </cell>
        </row>
        <row r="72">
          <cell r="A72">
            <v>70</v>
          </cell>
          <cell r="C72" t="str">
            <v>Earnings from Invest.Equity(enter income as neg)</v>
          </cell>
          <cell r="E72">
            <v>1.1442000000000001E-2</v>
          </cell>
          <cell r="F72">
            <v>1.1442000000007451E-2</v>
          </cell>
          <cell r="G72">
            <v>1.1442000000007451E-2</v>
          </cell>
          <cell r="H72">
            <v>-4.8599999999850985E-3</v>
          </cell>
          <cell r="I72">
            <v>-4.8599999999850985E-3</v>
          </cell>
          <cell r="J72">
            <v>-4.8599999999999997E-3</v>
          </cell>
          <cell r="K72">
            <v>-4.8599999999999997E-3</v>
          </cell>
          <cell r="L72">
            <v>-4.8599999999999997E-3</v>
          </cell>
          <cell r="M72">
            <v>-0.27091762000000474</v>
          </cell>
          <cell r="N72">
            <v>-0.35244724000000954</v>
          </cell>
          <cell r="O72">
            <v>-0.31953124000000954</v>
          </cell>
          <cell r="P72">
            <v>-0.52549324000000952</v>
          </cell>
        </row>
        <row r="73">
          <cell r="A73">
            <v>71</v>
          </cell>
          <cell r="C73" t="str">
            <v>Loss/(Gain) on Assets Disposal</v>
          </cell>
          <cell r="E73">
            <v>-3.4518519999999997E-2</v>
          </cell>
          <cell r="F73">
            <v>-3.4564900000000003E-2</v>
          </cell>
          <cell r="G73">
            <v>-3.4564900000000003E-2</v>
          </cell>
          <cell r="H73">
            <v>-3.4564900000000003E-2</v>
          </cell>
          <cell r="I73">
            <v>-0.13240768999999999</v>
          </cell>
          <cell r="J73">
            <v>-3.4694999999999997E-2</v>
          </cell>
          <cell r="K73">
            <v>-0.85473600000000005</v>
          </cell>
          <cell r="L73">
            <v>-0.89266500000000004</v>
          </cell>
          <cell r="M73">
            <v>-0.91721418999999993</v>
          </cell>
          <cell r="N73">
            <v>-0.61529729</v>
          </cell>
          <cell r="O73">
            <v>-6.6182039999999998E-2</v>
          </cell>
          <cell r="P73">
            <v>-0.10541225999999999</v>
          </cell>
        </row>
        <row r="74">
          <cell r="A74">
            <v>72</v>
          </cell>
          <cell r="C74" t="str">
            <v>Other Operating Expenses</v>
          </cell>
          <cell r="E74">
            <v>2.358824E-2</v>
          </cell>
          <cell r="F74">
            <v>1.2748860000000001E-2</v>
          </cell>
          <cell r="G74">
            <v>2.96758E-3</v>
          </cell>
          <cell r="H74">
            <v>3.2308200000000002E-2</v>
          </cell>
          <cell r="I74">
            <v>-12.279647130000001</v>
          </cell>
          <cell r="J74">
            <v>-0.60753699999999999</v>
          </cell>
          <cell r="K74">
            <v>-1.168633</v>
          </cell>
          <cell r="L74">
            <v>-1.7453320000000001</v>
          </cell>
          <cell r="M74">
            <v>-2.3639453099999996</v>
          </cell>
          <cell r="N74">
            <v>-2.9722145499999999</v>
          </cell>
          <cell r="O74">
            <v>-3.5912031500000001</v>
          </cell>
          <cell r="P74">
            <v>-4.2257636300000003</v>
          </cell>
        </row>
        <row r="75">
          <cell r="A75">
            <v>73</v>
          </cell>
          <cell r="C75" t="str">
            <v>TOTI</v>
          </cell>
          <cell r="E75">
            <v>5.3787015600000005</v>
          </cell>
          <cell r="F75">
            <v>11.299529440000001</v>
          </cell>
          <cell r="G75">
            <v>15.135027070000001</v>
          </cell>
          <cell r="H75">
            <v>19.674073860000004</v>
          </cell>
          <cell r="I75">
            <v>24.500459060000001</v>
          </cell>
          <cell r="J75">
            <v>28.851596000000001</v>
          </cell>
          <cell r="K75">
            <v>33.455603000000004</v>
          </cell>
          <cell r="L75">
            <v>38.306381000000002</v>
          </cell>
          <cell r="M75">
            <v>49.919749700000004</v>
          </cell>
          <cell r="N75">
            <v>54.261851849999992</v>
          </cell>
          <cell r="O75">
            <v>58.596913919999992</v>
          </cell>
          <cell r="P75">
            <v>36.903620259999997</v>
          </cell>
        </row>
        <row r="76">
          <cell r="A76">
            <v>74</v>
          </cell>
          <cell r="C76" t="str">
            <v>Total O&amp;M, Other</v>
          </cell>
          <cell r="E76">
            <v>50.989204510000008</v>
          </cell>
          <cell r="F76">
            <v>97.86489637999999</v>
          </cell>
          <cell r="G76">
            <v>151.01620487000002</v>
          </cell>
          <cell r="H76">
            <v>198.84727799000004</v>
          </cell>
          <cell r="I76">
            <v>232.89559577</v>
          </cell>
          <cell r="J76">
            <v>297.66209400000002</v>
          </cell>
          <cell r="K76">
            <v>348.51762799999995</v>
          </cell>
          <cell r="L76">
            <v>395.81449099999992</v>
          </cell>
          <cell r="M76">
            <v>454.76026852000007</v>
          </cell>
          <cell r="N76">
            <v>500.35720491999996</v>
          </cell>
          <cell r="O76">
            <v>551.40180824000004</v>
          </cell>
          <cell r="P76">
            <v>557.16483700999993</v>
          </cell>
        </row>
        <row r="77">
          <cell r="A77">
            <v>75</v>
          </cell>
          <cell r="C77" t="str">
            <v>Depreciation</v>
          </cell>
          <cell r="E77">
            <v>10.416207290000001</v>
          </cell>
          <cell r="F77">
            <v>20.877963190000003</v>
          </cell>
          <cell r="G77">
            <v>31.380901809999997</v>
          </cell>
          <cell r="H77">
            <v>41.964053690000007</v>
          </cell>
          <cell r="I77">
            <v>52.592145480000006</v>
          </cell>
          <cell r="J77">
            <v>63.359878000000002</v>
          </cell>
          <cell r="K77">
            <v>73.684179</v>
          </cell>
          <cell r="L77">
            <v>83.942912000000007</v>
          </cell>
          <cell r="M77">
            <v>94.017837780000022</v>
          </cell>
          <cell r="N77">
            <v>104.26397026000002</v>
          </cell>
          <cell r="O77">
            <v>114.56313105000002</v>
          </cell>
          <cell r="P77">
            <v>124.81588475000002</v>
          </cell>
        </row>
        <row r="78">
          <cell r="A78">
            <v>76</v>
          </cell>
          <cell r="C78" t="str">
            <v>Amortization</v>
          </cell>
          <cell r="E78">
            <v>28.61924745</v>
          </cell>
          <cell r="F78">
            <v>54.814894420000002</v>
          </cell>
          <cell r="G78">
            <v>80.699021389999984</v>
          </cell>
          <cell r="H78">
            <v>104.53225323999999</v>
          </cell>
          <cell r="I78">
            <v>129.15626140000001</v>
          </cell>
          <cell r="J78">
            <v>158.115827</v>
          </cell>
          <cell r="K78">
            <v>191.973544</v>
          </cell>
          <cell r="L78">
            <v>225.94758400000001</v>
          </cell>
          <cell r="M78">
            <v>254.63178169</v>
          </cell>
          <cell r="N78">
            <v>279.37379870000001</v>
          </cell>
          <cell r="O78">
            <v>303.51593477999995</v>
          </cell>
          <cell r="P78">
            <v>331.1361339</v>
          </cell>
        </row>
        <row r="79">
          <cell r="A79">
            <v>77</v>
          </cell>
          <cell r="C79" t="str">
            <v>AFUDC</v>
          </cell>
          <cell r="E79">
            <v>0</v>
          </cell>
          <cell r="F79">
            <v>0</v>
          </cell>
          <cell r="G79">
            <v>0</v>
          </cell>
          <cell r="H79">
            <v>0</v>
          </cell>
          <cell r="I79">
            <v>0</v>
          </cell>
          <cell r="J79">
            <v>0</v>
          </cell>
          <cell r="K79">
            <v>0</v>
          </cell>
          <cell r="L79">
            <v>0</v>
          </cell>
          <cell r="M79">
            <v>0</v>
          </cell>
          <cell r="N79">
            <v>0</v>
          </cell>
          <cell r="O79">
            <v>0</v>
          </cell>
          <cell r="P79">
            <v>0</v>
          </cell>
        </row>
        <row r="80">
          <cell r="A80">
            <v>78</v>
          </cell>
          <cell r="C80" t="str">
            <v>Interest Expense</v>
          </cell>
          <cell r="E80">
            <v>32.306093009999998</v>
          </cell>
          <cell r="F80">
            <v>68.25738715</v>
          </cell>
          <cell r="G80">
            <v>96.334528950000006</v>
          </cell>
          <cell r="H80">
            <v>127.39021192999998</v>
          </cell>
          <cell r="I80">
            <v>158.89592044</v>
          </cell>
          <cell r="J80">
            <v>189.69023799999999</v>
          </cell>
          <cell r="K80">
            <v>221.7946</v>
          </cell>
          <cell r="L80">
            <v>252.66240099999999</v>
          </cell>
          <cell r="M80">
            <v>283.16496777000003</v>
          </cell>
          <cell r="N80">
            <v>312.07023037999994</v>
          </cell>
          <cell r="O80">
            <v>342.64644100999999</v>
          </cell>
          <cell r="P80">
            <v>353.08862876000001</v>
          </cell>
        </row>
        <row r="81">
          <cell r="A81">
            <v>79</v>
          </cell>
          <cell r="C81" t="str">
            <v>Taxes</v>
          </cell>
          <cell r="E81">
            <v>15.694070999999999</v>
          </cell>
          <cell r="F81">
            <v>29.140492999999999</v>
          </cell>
          <cell r="G81">
            <v>41.734265000000001</v>
          </cell>
          <cell r="H81">
            <v>53.640331000000003</v>
          </cell>
          <cell r="I81">
            <v>68.752156999999997</v>
          </cell>
          <cell r="J81">
            <v>90.297223000000002</v>
          </cell>
          <cell r="K81">
            <v>121.65378</v>
          </cell>
          <cell r="L81">
            <v>152.87749500000001</v>
          </cell>
          <cell r="M81">
            <v>165.847723</v>
          </cell>
          <cell r="N81">
            <v>184.794499</v>
          </cell>
          <cell r="O81">
            <v>200.12166099999999</v>
          </cell>
          <cell r="P81">
            <v>259.03215699999998</v>
          </cell>
        </row>
        <row r="82">
          <cell r="A82">
            <v>80</v>
          </cell>
          <cell r="C82" t="str">
            <v>Preferred Stock Dividends</v>
          </cell>
          <cell r="E82">
            <v>0.71420132999999997</v>
          </cell>
          <cell r="F82">
            <v>1.4284026599999999</v>
          </cell>
          <cell r="G82">
            <v>2.14260399</v>
          </cell>
          <cell r="H82">
            <v>2.8568053199999999</v>
          </cell>
          <cell r="I82">
            <v>3.5710066499999997</v>
          </cell>
          <cell r="J82">
            <v>4.2852079999999999</v>
          </cell>
          <cell r="K82">
            <v>4.999409</v>
          </cell>
          <cell r="L82">
            <v>5.6190569999999997</v>
          </cell>
          <cell r="M82">
            <v>6.24999839</v>
          </cell>
          <cell r="N82">
            <v>6.8696457199999994</v>
          </cell>
          <cell r="O82">
            <v>7.4892930499999997</v>
          </cell>
          <cell r="P82">
            <v>8.1089403799999999</v>
          </cell>
        </row>
        <row r="83">
          <cell r="A83">
            <v>81</v>
          </cell>
          <cell r="C83" t="str">
            <v>Net Income</v>
          </cell>
          <cell r="E83">
            <v>29.786437549999906</v>
          </cell>
          <cell r="F83">
            <v>55.963332909999984</v>
          </cell>
          <cell r="G83">
            <v>86.639712020000019</v>
          </cell>
          <cell r="H83">
            <v>111.13161140999999</v>
          </cell>
          <cell r="I83">
            <v>142.52732619</v>
          </cell>
          <cell r="J83">
            <v>177.49715599999993</v>
          </cell>
          <cell r="K83">
            <v>239.77385699999996</v>
          </cell>
          <cell r="L83">
            <v>301.97783500000014</v>
          </cell>
          <cell r="M83">
            <v>331.99869967999939</v>
          </cell>
          <cell r="N83">
            <v>374.80876009000053</v>
          </cell>
          <cell r="O83">
            <v>400.5438870100005</v>
          </cell>
          <cell r="P83">
            <v>478.23623199000025</v>
          </cell>
        </row>
        <row r="84">
          <cell r="A84">
            <v>82</v>
          </cell>
          <cell r="C84" t="str">
            <v>EPS</v>
          </cell>
          <cell r="E84">
            <v>9.1763516789894958E-2</v>
          </cell>
          <cell r="F84">
            <v>0.17240706380160192</v>
          </cell>
          <cell r="G84">
            <v>0.26691223666050529</v>
          </cell>
          <cell r="H84">
            <v>0.34236479177449164</v>
          </cell>
          <cell r="I84">
            <v>0.43908603262476892</v>
          </cell>
          <cell r="J84">
            <v>0.5468181022797286</v>
          </cell>
          <cell r="K84">
            <v>0.73867485212569295</v>
          </cell>
          <cell r="L84">
            <v>0.93030756315465224</v>
          </cell>
          <cell r="M84">
            <v>1.0227932830560671</v>
          </cell>
          <cell r="N84">
            <v>1.1546788665742467</v>
          </cell>
          <cell r="O84">
            <v>1.2339614510474444</v>
          </cell>
          <cell r="P84">
            <v>1.4733094023105366</v>
          </cell>
        </row>
        <row r="85">
          <cell r="A85">
            <v>83</v>
          </cell>
        </row>
        <row r="86">
          <cell r="A86">
            <v>84</v>
          </cell>
          <cell r="B86" t="str">
            <v>Budget</v>
          </cell>
        </row>
        <row r="87">
          <cell r="A87">
            <v>85</v>
          </cell>
          <cell r="C87" t="str">
            <v>Monthly Sales &amp; Delivery Volumes</v>
          </cell>
        </row>
        <row r="88">
          <cell r="A88">
            <v>86</v>
          </cell>
          <cell r="C88" t="str">
            <v>Electric Delivery (gWh)</v>
          </cell>
          <cell r="E88">
            <v>3247.8845877964268</v>
          </cell>
          <cell r="F88">
            <v>2861.1349271359186</v>
          </cell>
          <cell r="G88">
            <v>2899.8642219207691</v>
          </cell>
          <cell r="H88">
            <v>2574.274888036995</v>
          </cell>
          <cell r="I88">
            <v>2697.0431829868762</v>
          </cell>
          <cell r="J88">
            <v>2986.7341469287644</v>
          </cell>
          <cell r="K88">
            <v>3501.0091234965707</v>
          </cell>
          <cell r="L88">
            <v>3390.4048894177586</v>
          </cell>
          <cell r="M88">
            <v>2869.1551430836239</v>
          </cell>
          <cell r="N88">
            <v>2701.4728748547068</v>
          </cell>
          <cell r="O88">
            <v>2738.9893714990003</v>
          </cell>
          <cell r="P88">
            <v>3113.4119746275464</v>
          </cell>
        </row>
        <row r="89">
          <cell r="A89">
            <v>87</v>
          </cell>
          <cell r="C89" t="str">
            <v>Electric Energy Sales (gWh)</v>
          </cell>
          <cell r="E89">
            <v>2700.7228430307623</v>
          </cell>
          <cell r="F89">
            <v>2360.7702063292722</v>
          </cell>
          <cell r="G89">
            <v>2362.5607544774448</v>
          </cell>
          <cell r="H89">
            <v>2092.0610331360162</v>
          </cell>
          <cell r="I89">
            <v>2202.8282429183878</v>
          </cell>
          <cell r="J89">
            <v>2658.5548707604016</v>
          </cell>
          <cell r="K89">
            <v>3110.266455706545</v>
          </cell>
          <cell r="L89">
            <v>2993.5497352867801</v>
          </cell>
          <cell r="M89">
            <v>2556.0025159139354</v>
          </cell>
          <cell r="N89">
            <v>2327.5538714781437</v>
          </cell>
          <cell r="O89">
            <v>2349.5970742925024</v>
          </cell>
          <cell r="P89">
            <v>2645.2119460832328</v>
          </cell>
        </row>
        <row r="90">
          <cell r="A90">
            <v>88</v>
          </cell>
          <cell r="C90" t="str">
            <v>Electric Load Retention (%)</v>
          </cell>
          <cell r="E90">
            <v>0.83153288549058513</v>
          </cell>
          <cell r="F90">
            <v>0.82511669895011686</v>
          </cell>
          <cell r="G90">
            <v>0.81471426717784978</v>
          </cell>
          <cell r="H90">
            <v>0.81267973473155797</v>
          </cell>
          <cell r="I90">
            <v>0.81675675673788672</v>
          </cell>
          <cell r="J90">
            <v>0.89012102851342589</v>
          </cell>
          <cell r="K90">
            <v>0.88839141687246492</v>
          </cell>
          <cell r="L90">
            <v>0.88294756317463574</v>
          </cell>
          <cell r="M90">
            <v>0.89085545690180845</v>
          </cell>
          <cell r="N90">
            <v>0.86158698580429993</v>
          </cell>
          <cell r="O90">
            <v>0.85783358589909742</v>
          </cell>
          <cell r="P90">
            <v>0.84961835042716316</v>
          </cell>
        </row>
        <row r="91">
          <cell r="A91">
            <v>89</v>
          </cell>
          <cell r="C91" t="str">
            <v>Energy Purchased (gWh)</v>
          </cell>
          <cell r="E91">
            <v>2910.1647983757448</v>
          </cell>
          <cell r="F91">
            <v>2544.5004893295259</v>
          </cell>
          <cell r="G91">
            <v>2540.6657316673386</v>
          </cell>
          <cell r="H91">
            <v>2248.5501291098085</v>
          </cell>
          <cell r="I91">
            <v>2363.8973872241349</v>
          </cell>
          <cell r="J91">
            <v>2849.9128175558808</v>
          </cell>
          <cell r="K91">
            <v>3341.2305595861212</v>
          </cell>
          <cell r="L91">
            <v>3220.4283932116937</v>
          </cell>
          <cell r="M91">
            <v>2747.2841461864668</v>
          </cell>
          <cell r="N91">
            <v>2497.0816699610714</v>
          </cell>
          <cell r="O91">
            <v>2522.0931669597362</v>
          </cell>
          <cell r="P91">
            <v>2844.7685340721473</v>
          </cell>
        </row>
        <row r="92">
          <cell r="A92">
            <v>90</v>
          </cell>
          <cell r="C92" t="str">
            <v>Gas Sold (Bcf)</v>
          </cell>
          <cell r="E92">
            <v>12.336155610753163</v>
          </cell>
          <cell r="F92">
            <v>9.8753761107525069</v>
          </cell>
          <cell r="G92">
            <v>8.1006629161459056</v>
          </cell>
          <cell r="H92">
            <v>4.6211790751237922</v>
          </cell>
          <cell r="I92">
            <v>2.2541465271624235</v>
          </cell>
          <cell r="J92">
            <v>1.4701979470624613</v>
          </cell>
          <cell r="K92">
            <v>1.3241959135021797</v>
          </cell>
          <cell r="L92">
            <v>1.3218934654466921</v>
          </cell>
          <cell r="M92">
            <v>1.611983238599539</v>
          </cell>
          <cell r="N92">
            <v>3.7324503623129752</v>
          </cell>
          <cell r="O92">
            <v>6.6675262819013721</v>
          </cell>
          <cell r="P92">
            <v>10.535590300130606</v>
          </cell>
        </row>
        <row r="93">
          <cell r="A93">
            <v>91</v>
          </cell>
        </row>
        <row r="94">
          <cell r="A94">
            <v>92</v>
          </cell>
          <cell r="C94" t="str">
            <v>QTD Sales &amp; Delivery Volumes</v>
          </cell>
        </row>
        <row r="95">
          <cell r="A95">
            <v>93</v>
          </cell>
          <cell r="C95" t="str">
            <v>Electric Delivery (gWh)</v>
          </cell>
          <cell r="E95">
            <v>3247.8845877964268</v>
          </cell>
          <cell r="F95">
            <v>6109.0195149323454</v>
          </cell>
          <cell r="G95">
            <v>9008.8837368531149</v>
          </cell>
          <cell r="H95">
            <v>2574.274888036995</v>
          </cell>
          <cell r="I95">
            <v>5271.3180710238712</v>
          </cell>
          <cell r="J95">
            <v>8258.0522179526361</v>
          </cell>
          <cell r="K95">
            <v>3501.0091234965707</v>
          </cell>
          <cell r="L95">
            <v>6891.4140129143289</v>
          </cell>
          <cell r="M95">
            <v>9760.5691559979532</v>
          </cell>
          <cell r="N95">
            <v>2701.4728748547068</v>
          </cell>
          <cell r="O95">
            <v>5440.4622463537071</v>
          </cell>
          <cell r="P95">
            <v>8553.8742209812535</v>
          </cell>
        </row>
        <row r="96">
          <cell r="A96">
            <v>94</v>
          </cell>
          <cell r="C96" t="str">
            <v>Electric Energy Sales (gWh)</v>
          </cell>
          <cell r="E96">
            <v>2700.7228430307623</v>
          </cell>
          <cell r="F96">
            <v>5061.493049360035</v>
          </cell>
          <cell r="G96">
            <v>7424.0538038374798</v>
          </cell>
          <cell r="H96">
            <v>2092.0610331360162</v>
          </cell>
          <cell r="I96">
            <v>4294.889276054404</v>
          </cell>
          <cell r="J96">
            <v>6953.4441468148052</v>
          </cell>
          <cell r="K96">
            <v>3110.266455706545</v>
          </cell>
          <cell r="L96">
            <v>6103.8161909933251</v>
          </cell>
          <cell r="M96">
            <v>8659.818706907261</v>
          </cell>
          <cell r="N96">
            <v>2327.5538714781437</v>
          </cell>
          <cell r="O96">
            <v>4677.1509457706461</v>
          </cell>
          <cell r="P96">
            <v>7322.3628918538789</v>
          </cell>
        </row>
        <row r="97">
          <cell r="A97">
            <v>95</v>
          </cell>
        </row>
        <row r="98">
          <cell r="A98">
            <v>96</v>
          </cell>
          <cell r="C98" t="str">
            <v>YTD Sales &amp; Delivery Volumes</v>
          </cell>
        </row>
        <row r="99">
          <cell r="A99">
            <v>97</v>
          </cell>
          <cell r="C99" t="str">
            <v>Electric Delivery (gWh)</v>
          </cell>
          <cell r="E99">
            <v>3247.8845877964268</v>
          </cell>
          <cell r="F99">
            <v>6109.0195149323454</v>
          </cell>
          <cell r="G99">
            <v>9008.8837368531149</v>
          </cell>
          <cell r="H99">
            <v>11583.158624890109</v>
          </cell>
          <cell r="I99">
            <v>14280.201807876985</v>
          </cell>
          <cell r="J99">
            <v>17266.935954805751</v>
          </cell>
          <cell r="K99">
            <v>20767.94507830232</v>
          </cell>
          <cell r="L99">
            <v>24158.349967720078</v>
          </cell>
          <cell r="M99">
            <v>27027.505110803701</v>
          </cell>
          <cell r="N99">
            <v>29728.977985658406</v>
          </cell>
          <cell r="O99">
            <v>32467.967357157406</v>
          </cell>
          <cell r="P99">
            <v>35581.379331784949</v>
          </cell>
        </row>
        <row r="100">
          <cell r="A100">
            <v>98</v>
          </cell>
          <cell r="C100" t="str">
            <v>Electric Energy Sales (gWh)</v>
          </cell>
          <cell r="E100">
            <v>2700.7228430307623</v>
          </cell>
          <cell r="F100">
            <v>5061.493049360035</v>
          </cell>
          <cell r="G100">
            <v>7424.0538038374798</v>
          </cell>
          <cell r="H100">
            <v>9516.1148369734965</v>
          </cell>
          <cell r="I100">
            <v>11718.943079891884</v>
          </cell>
          <cell r="J100">
            <v>14377.497950652285</v>
          </cell>
          <cell r="K100">
            <v>17487.76440635883</v>
          </cell>
          <cell r="L100">
            <v>20481.314141645609</v>
          </cell>
          <cell r="M100">
            <v>23037.316657559546</v>
          </cell>
          <cell r="N100">
            <v>25364.870529037689</v>
          </cell>
          <cell r="O100">
            <v>27714.467603330191</v>
          </cell>
          <cell r="P100">
            <v>30359.679549413424</v>
          </cell>
        </row>
        <row r="101">
          <cell r="A101">
            <v>99</v>
          </cell>
          <cell r="C101" t="str">
            <v>Electric Load Retention (%)</v>
          </cell>
          <cell r="E101">
            <v>0.83153288549058513</v>
          </cell>
          <cell r="F101">
            <v>0.82852789011201722</v>
          </cell>
          <cell r="G101">
            <v>0.82408143125074551</v>
          </cell>
          <cell r="H101">
            <v>0.82154748502926389</v>
          </cell>
          <cell r="I101">
            <v>0.8206426798133688</v>
          </cell>
          <cell r="J101">
            <v>0.83266064044505395</v>
          </cell>
          <cell r="K101">
            <v>0.84205559772158123</v>
          </cell>
          <cell r="L101">
            <v>0.84779441348487572</v>
          </cell>
          <cell r="M101">
            <v>0.85236563874890703</v>
          </cell>
          <cell r="N101">
            <v>0.8532035827559894</v>
          </cell>
          <cell r="O101">
            <v>0.85359416862973625</v>
          </cell>
          <cell r="P101">
            <v>0.85324627992409041</v>
          </cell>
        </row>
        <row r="102">
          <cell r="A102">
            <v>100</v>
          </cell>
          <cell r="C102" t="str">
            <v>Energy Purchased (gWh)</v>
          </cell>
          <cell r="E102">
            <v>2910.1647983757448</v>
          </cell>
          <cell r="F102">
            <v>5454.6652877052711</v>
          </cell>
          <cell r="G102">
            <v>7995.3310193726102</v>
          </cell>
          <cell r="H102">
            <v>10243.881148482418</v>
          </cell>
          <cell r="I102">
            <v>12607.778535706553</v>
          </cell>
          <cell r="J102">
            <v>15457.691353262435</v>
          </cell>
          <cell r="K102">
            <v>18798.921912848557</v>
          </cell>
          <cell r="L102">
            <v>22019.350306060249</v>
          </cell>
          <cell r="M102">
            <v>24766.634452246715</v>
          </cell>
          <cell r="N102">
            <v>27263.716122207785</v>
          </cell>
          <cell r="O102">
            <v>29785.809289167522</v>
          </cell>
          <cell r="P102">
            <v>32630.57782323967</v>
          </cell>
        </row>
        <row r="103">
          <cell r="A103">
            <v>101</v>
          </cell>
          <cell r="C103" t="str">
            <v>Gas Sold (Bcf)</v>
          </cell>
          <cell r="E103">
            <v>12.336155610753163</v>
          </cell>
          <cell r="F103">
            <v>22.211531721505672</v>
          </cell>
          <cell r="G103">
            <v>30.312194637651579</v>
          </cell>
          <cell r="H103">
            <v>34.933373712775371</v>
          </cell>
          <cell r="I103">
            <v>37.187520239937797</v>
          </cell>
          <cell r="J103">
            <v>38.657718187000256</v>
          </cell>
          <cell r="K103">
            <v>39.981914100502436</v>
          </cell>
          <cell r="L103">
            <v>41.303807565949128</v>
          </cell>
          <cell r="M103">
            <v>42.915790804548671</v>
          </cell>
          <cell r="N103">
            <v>46.648241166861645</v>
          </cell>
          <cell r="O103">
            <v>53.315767448763019</v>
          </cell>
          <cell r="P103">
            <v>63.851357748893626</v>
          </cell>
        </row>
        <row r="104">
          <cell r="A104">
            <v>102</v>
          </cell>
        </row>
        <row r="105">
          <cell r="A105">
            <v>103</v>
          </cell>
          <cell r="C105" t="str">
            <v>Monthly</v>
          </cell>
        </row>
        <row r="106">
          <cell r="A106">
            <v>104</v>
          </cell>
          <cell r="C106" t="str">
            <v>Revenue</v>
          </cell>
          <cell r="E106">
            <v>424.19148683257248</v>
          </cell>
          <cell r="F106">
            <v>369.63692813453849</v>
          </cell>
          <cell r="G106">
            <v>349.70188808607912</v>
          </cell>
          <cell r="H106">
            <v>292.90857391172648</v>
          </cell>
          <cell r="I106">
            <v>279.04459312741648</v>
          </cell>
          <cell r="J106">
            <v>323.76826653574454</v>
          </cell>
          <cell r="K106">
            <v>379.89509194020116</v>
          </cell>
          <cell r="L106">
            <v>374.06648517420075</v>
          </cell>
          <cell r="M106">
            <v>321.81176454870172</v>
          </cell>
          <cell r="N106">
            <v>298.13805318336438</v>
          </cell>
          <cell r="O106">
            <v>329.5625022740752</v>
          </cell>
          <cell r="P106">
            <v>394.71505458863072</v>
          </cell>
        </row>
        <row r="107">
          <cell r="A107">
            <v>105</v>
          </cell>
          <cell r="C107" t="str">
            <v>Purchased Power/Fuel/GRT</v>
          </cell>
          <cell r="E107">
            <v>231.9804141964749</v>
          </cell>
          <cell r="F107">
            <v>198.85360599842636</v>
          </cell>
          <cell r="G107">
            <v>185.87617466847507</v>
          </cell>
          <cell r="H107">
            <v>149.65074122025237</v>
          </cell>
          <cell r="I107">
            <v>139.04014869652698</v>
          </cell>
          <cell r="J107">
            <v>163.10281614688529</v>
          </cell>
          <cell r="K107">
            <v>189.29111200102159</v>
          </cell>
          <cell r="L107">
            <v>184.22690018433337</v>
          </cell>
          <cell r="M107">
            <v>159.34517612111625</v>
          </cell>
          <cell r="N107">
            <v>154.47480793753996</v>
          </cell>
          <cell r="O107">
            <v>175.694210970505</v>
          </cell>
          <cell r="P107">
            <v>215.58810948259193</v>
          </cell>
        </row>
        <row r="108">
          <cell r="A108">
            <v>106</v>
          </cell>
          <cell r="C108" t="str">
            <v>Direct Expenses</v>
          </cell>
          <cell r="E108">
            <v>14.073999999999998</v>
          </cell>
          <cell r="F108">
            <v>13.876999999999999</v>
          </cell>
          <cell r="G108">
            <v>14.552</v>
          </cell>
          <cell r="H108">
            <v>13.18</v>
          </cell>
          <cell r="I108">
            <v>12.879</v>
          </cell>
          <cell r="J108">
            <v>12.239999999999998</v>
          </cell>
          <cell r="K108">
            <v>12.206999999999999</v>
          </cell>
          <cell r="L108">
            <v>12.629999999999999</v>
          </cell>
          <cell r="M108">
            <v>13.294</v>
          </cell>
          <cell r="N108">
            <v>11.382999999999999</v>
          </cell>
          <cell r="O108">
            <v>10.998999999999999</v>
          </cell>
          <cell r="P108">
            <v>11.91</v>
          </cell>
        </row>
        <row r="109">
          <cell r="A109">
            <v>107</v>
          </cell>
          <cell r="C109" t="str">
            <v>Indirect Expenses</v>
          </cell>
          <cell r="E109">
            <v>7.3549999999999986</v>
          </cell>
          <cell r="F109">
            <v>7.7140000000000004</v>
          </cell>
          <cell r="G109">
            <v>7.613999999999999</v>
          </cell>
          <cell r="H109">
            <v>7.7909999999999986</v>
          </cell>
          <cell r="I109">
            <v>7.4169999999999998</v>
          </cell>
          <cell r="J109">
            <v>7.5609999999999991</v>
          </cell>
          <cell r="K109">
            <v>7.8819999999999997</v>
          </cell>
          <cell r="L109">
            <v>7.4190000000000005</v>
          </cell>
          <cell r="M109">
            <v>7.8559999999999999</v>
          </cell>
          <cell r="N109">
            <v>7.395999999999999</v>
          </cell>
          <cell r="O109">
            <v>7.335</v>
          </cell>
          <cell r="P109">
            <v>7.9919999999999991</v>
          </cell>
        </row>
        <row r="110">
          <cell r="A110">
            <v>108</v>
          </cell>
          <cell r="C110" t="str">
            <v>SG &amp;A</v>
          </cell>
          <cell r="E110">
            <v>24.974</v>
          </cell>
          <cell r="F110">
            <v>20.781999999999996</v>
          </cell>
          <cell r="G110">
            <v>23.598999999999997</v>
          </cell>
          <cell r="H110">
            <v>19.504999999999999</v>
          </cell>
          <cell r="I110">
            <v>19.902000000000001</v>
          </cell>
          <cell r="J110">
            <v>28.947999999999997</v>
          </cell>
          <cell r="K110">
            <v>23.352</v>
          </cell>
          <cell r="L110">
            <v>23.667999999999999</v>
          </cell>
          <cell r="M110">
            <v>26.042000000000002</v>
          </cell>
          <cell r="N110">
            <v>8.5629999999999988</v>
          </cell>
          <cell r="O110">
            <v>20.149000000000001</v>
          </cell>
          <cell r="P110">
            <v>25.926000000000002</v>
          </cell>
        </row>
        <row r="111">
          <cell r="A111">
            <v>109</v>
          </cell>
          <cell r="C111" t="str">
            <v>BSC</v>
          </cell>
          <cell r="E111">
            <v>2.6029999999999998</v>
          </cell>
          <cell r="F111">
            <v>2.4819999999999998</v>
          </cell>
          <cell r="G111">
            <v>2.4529999999999998</v>
          </cell>
          <cell r="H111">
            <v>2.222</v>
          </cell>
          <cell r="I111">
            <v>2.218</v>
          </cell>
          <cell r="J111">
            <v>2.2809999999999997</v>
          </cell>
          <cell r="K111">
            <v>2.0350000000000001</v>
          </cell>
          <cell r="L111">
            <v>2.0350000000000001</v>
          </cell>
          <cell r="M111">
            <v>2.0350000000000001</v>
          </cell>
          <cell r="N111">
            <v>2.024</v>
          </cell>
          <cell r="O111">
            <v>2.0209999999999999</v>
          </cell>
          <cell r="P111">
            <v>2.0289999999999999</v>
          </cell>
        </row>
        <row r="112">
          <cell r="A112">
            <v>110</v>
          </cell>
          <cell r="C112" t="str">
            <v>Corp Center Allocation</v>
          </cell>
          <cell r="E112">
            <v>1.489876</v>
          </cell>
          <cell r="F112">
            <v>1.489876</v>
          </cell>
          <cell r="G112">
            <v>1.489876</v>
          </cell>
          <cell r="H112">
            <v>1.489876</v>
          </cell>
          <cell r="I112">
            <v>1.489876</v>
          </cell>
          <cell r="J112">
            <v>1.489876</v>
          </cell>
          <cell r="K112">
            <v>1.489876</v>
          </cell>
          <cell r="L112">
            <v>1.489876</v>
          </cell>
          <cell r="M112">
            <v>1.489876</v>
          </cell>
          <cell r="N112">
            <v>1.489876</v>
          </cell>
          <cell r="O112">
            <v>1.489876</v>
          </cell>
          <cell r="P112">
            <v>1.489876</v>
          </cell>
        </row>
        <row r="113">
          <cell r="A113">
            <v>111</v>
          </cell>
          <cell r="C113" t="str">
            <v>Earnings from Invest.Equity(enter income as neg)</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Loss/(Gain) on Assets Disposal</v>
          </cell>
          <cell r="E114">
            <v>0</v>
          </cell>
          <cell r="F114">
            <v>0</v>
          </cell>
          <cell r="G114">
            <v>0</v>
          </cell>
          <cell r="H114">
            <v>0</v>
          </cell>
          <cell r="I114">
            <v>0</v>
          </cell>
          <cell r="J114">
            <v>0</v>
          </cell>
          <cell r="K114">
            <v>0</v>
          </cell>
          <cell r="L114">
            <v>0</v>
          </cell>
          <cell r="M114">
            <v>0</v>
          </cell>
          <cell r="N114">
            <v>0</v>
          </cell>
          <cell r="O114">
            <v>0</v>
          </cell>
          <cell r="P114">
            <v>0</v>
          </cell>
        </row>
        <row r="115">
          <cell r="A115">
            <v>113</v>
          </cell>
          <cell r="C115" t="str">
            <v>Other Operating Expenses</v>
          </cell>
          <cell r="E115">
            <v>0</v>
          </cell>
          <cell r="F115">
            <v>0</v>
          </cell>
          <cell r="G115">
            <v>0</v>
          </cell>
          <cell r="H115">
            <v>0</v>
          </cell>
          <cell r="I115">
            <v>0</v>
          </cell>
          <cell r="J115">
            <v>0</v>
          </cell>
          <cell r="K115">
            <v>0</v>
          </cell>
          <cell r="L115">
            <v>0</v>
          </cell>
          <cell r="M115">
            <v>0</v>
          </cell>
          <cell r="N115">
            <v>0</v>
          </cell>
          <cell r="O115">
            <v>0</v>
          </cell>
          <cell r="P115">
            <v>0</v>
          </cell>
        </row>
        <row r="116">
          <cell r="A116">
            <v>114</v>
          </cell>
          <cell r="C116" t="str">
            <v>TOTI</v>
          </cell>
          <cell r="E116">
            <v>5.6619999999999999</v>
          </cell>
          <cell r="F116">
            <v>6.8739999999999997</v>
          </cell>
          <cell r="G116">
            <v>5.492</v>
          </cell>
          <cell r="H116">
            <v>11.706</v>
          </cell>
          <cell r="I116">
            <v>4.9870000000000001</v>
          </cell>
          <cell r="J116">
            <v>5.6639999999999997</v>
          </cell>
          <cell r="K116">
            <v>-5.9729999999999999</v>
          </cell>
          <cell r="L116">
            <v>5.4119999999999999</v>
          </cell>
          <cell r="M116">
            <v>5.0839999999999996</v>
          </cell>
          <cell r="N116">
            <v>5.085</v>
          </cell>
          <cell r="O116">
            <v>5.0389999999999997</v>
          </cell>
          <cell r="P116">
            <v>5.1709999999999994</v>
          </cell>
        </row>
        <row r="117">
          <cell r="A117">
            <v>115</v>
          </cell>
          <cell r="C117" t="str">
            <v>Total O&amp;M, Other</v>
          </cell>
          <cell r="E117">
            <v>56.157875999999995</v>
          </cell>
          <cell r="F117">
            <v>53.218876000000002</v>
          </cell>
          <cell r="G117">
            <v>55.199875999999996</v>
          </cell>
          <cell r="H117">
            <v>55.893876000000006</v>
          </cell>
          <cell r="I117">
            <v>48.892876000000001</v>
          </cell>
          <cell r="J117">
            <v>58.183875999999998</v>
          </cell>
          <cell r="K117">
            <v>40.992876000000003</v>
          </cell>
          <cell r="L117">
            <v>52.653875999999997</v>
          </cell>
          <cell r="M117">
            <v>55.800876000000002</v>
          </cell>
          <cell r="N117">
            <v>35.940875999999996</v>
          </cell>
          <cell r="O117">
            <v>47.032876000000009</v>
          </cell>
          <cell r="P117">
            <v>54.517876000000001</v>
          </cell>
        </row>
        <row r="118">
          <cell r="A118">
            <v>116</v>
          </cell>
          <cell r="C118" t="str">
            <v>Depeciation</v>
          </cell>
          <cell r="E118">
            <v>11.266856776666664</v>
          </cell>
          <cell r="F118">
            <v>11.266856776666664</v>
          </cell>
          <cell r="G118">
            <v>11.266856776666664</v>
          </cell>
          <cell r="H118">
            <v>11.266856776666664</v>
          </cell>
          <cell r="I118">
            <v>11.266856776666664</v>
          </cell>
          <cell r="J118">
            <v>11.266856776666664</v>
          </cell>
          <cell r="K118">
            <v>11.266856776666664</v>
          </cell>
          <cell r="L118">
            <v>11.266856776666664</v>
          </cell>
          <cell r="M118">
            <v>11.266856776666664</v>
          </cell>
          <cell r="N118">
            <v>11.266856776666664</v>
          </cell>
          <cell r="O118">
            <v>11.266856776666664</v>
          </cell>
          <cell r="P118">
            <v>11.266856776666664</v>
          </cell>
        </row>
        <row r="119">
          <cell r="A119">
            <v>117</v>
          </cell>
          <cell r="C119" t="str">
            <v>Amortization</v>
          </cell>
          <cell r="E119">
            <v>27.155000000000001</v>
          </cell>
          <cell r="F119">
            <v>24.73</v>
          </cell>
          <cell r="G119">
            <v>24.419</v>
          </cell>
          <cell r="H119">
            <v>22.369</v>
          </cell>
          <cell r="I119">
            <v>23.158999999999999</v>
          </cell>
          <cell r="J119">
            <v>27.495000000000001</v>
          </cell>
          <cell r="K119">
            <v>32.393000000000001</v>
          </cell>
          <cell r="L119">
            <v>31.869</v>
          </cell>
          <cell r="M119">
            <v>27.202999999999999</v>
          </cell>
          <cell r="N119">
            <v>23.247999999999998</v>
          </cell>
          <cell r="O119">
            <v>23.626999999999999</v>
          </cell>
          <cell r="P119">
            <v>26.169</v>
          </cell>
        </row>
        <row r="120">
          <cell r="A120">
            <v>118</v>
          </cell>
          <cell r="C120" t="str">
            <v>AFUDC</v>
          </cell>
          <cell r="E120">
            <v>0</v>
          </cell>
          <cell r="F120">
            <v>0</v>
          </cell>
          <cell r="G120">
            <v>0</v>
          </cell>
          <cell r="H120">
            <v>0</v>
          </cell>
          <cell r="I120">
            <v>0</v>
          </cell>
          <cell r="J120">
            <v>0</v>
          </cell>
          <cell r="K120">
            <v>0</v>
          </cell>
          <cell r="L120">
            <v>0</v>
          </cell>
          <cell r="M120">
            <v>0</v>
          </cell>
          <cell r="N120">
            <v>0</v>
          </cell>
          <cell r="O120">
            <v>0</v>
          </cell>
          <cell r="P120">
            <v>0</v>
          </cell>
        </row>
        <row r="121">
          <cell r="A121">
            <v>119</v>
          </cell>
          <cell r="C121" t="str">
            <v>Interest Expense</v>
          </cell>
          <cell r="E121">
            <v>35.208125802014706</v>
          </cell>
          <cell r="F121">
            <v>35.270351005823905</v>
          </cell>
          <cell r="G121">
            <v>34.119661915462864</v>
          </cell>
          <cell r="H121">
            <v>34.515692297606549</v>
          </cell>
          <cell r="I121">
            <v>34.373643361914269</v>
          </cell>
          <cell r="J121">
            <v>34.117801810592191</v>
          </cell>
          <cell r="K121">
            <v>34.264576828037733</v>
          </cell>
          <cell r="L121">
            <v>34.132970337157211</v>
          </cell>
          <cell r="M121">
            <v>32.901330117881436</v>
          </cell>
          <cell r="N121">
            <v>33.797895403373353</v>
          </cell>
          <cell r="O121">
            <v>33.514579934857935</v>
          </cell>
          <cell r="P121">
            <v>33.548769654040974</v>
          </cell>
        </row>
        <row r="122">
          <cell r="A122">
            <v>120</v>
          </cell>
          <cell r="C122" t="str">
            <v>Taxes</v>
          </cell>
          <cell r="E122">
            <v>23.808213841498574</v>
          </cell>
          <cell r="F122">
            <v>17.097095599603804</v>
          </cell>
          <cell r="G122">
            <v>13.995235699217986</v>
          </cell>
          <cell r="H122">
            <v>6.2481564690816755</v>
          </cell>
          <cell r="I122">
            <v>7.316460632906332</v>
          </cell>
          <cell r="J122">
            <v>10.300943117663643</v>
          </cell>
          <cell r="K122">
            <v>27.569610988446325</v>
          </cell>
          <cell r="L122">
            <v>22.731764237807091</v>
          </cell>
          <cell r="M122">
            <v>12.630671741889902</v>
          </cell>
          <cell r="N122">
            <v>14.322103931150506</v>
          </cell>
          <cell r="O122">
            <v>13.930437167628604</v>
          </cell>
          <cell r="P122">
            <v>9.9345606895722423</v>
          </cell>
        </row>
        <row r="123">
          <cell r="A123">
            <v>121</v>
          </cell>
          <cell r="C123" t="str">
            <v>Preferred Stock Dividends</v>
          </cell>
          <cell r="E123">
            <v>0.67500000000000004</v>
          </cell>
          <cell r="F123">
            <v>0.67500000000000004</v>
          </cell>
          <cell r="G123">
            <v>0.67500000000000004</v>
          </cell>
          <cell r="H123">
            <v>0.67500000000000004</v>
          </cell>
          <cell r="I123">
            <v>0.67500000000000004</v>
          </cell>
          <cell r="J123">
            <v>0.67500000000000004</v>
          </cell>
          <cell r="K123">
            <v>0.67500000000000004</v>
          </cell>
          <cell r="L123">
            <v>0.67500000000000004</v>
          </cell>
          <cell r="M123">
            <v>0.67500000000000004</v>
          </cell>
          <cell r="N123">
            <v>0.67500000000000004</v>
          </cell>
          <cell r="O123">
            <v>0.67500000000000004</v>
          </cell>
          <cell r="P123">
            <v>0.67500000000000004</v>
          </cell>
        </row>
        <row r="124">
          <cell r="A124">
            <v>122</v>
          </cell>
          <cell r="C124" t="str">
            <v>Net Income</v>
          </cell>
          <cell r="E124">
            <v>37.940000215917721</v>
          </cell>
          <cell r="F124">
            <v>28.525142754017789</v>
          </cell>
          <cell r="G124">
            <v>24.150083026256549</v>
          </cell>
          <cell r="H124">
            <v>12.289251148119192</v>
          </cell>
          <cell r="I124">
            <v>14.320607659402235</v>
          </cell>
          <cell r="J124">
            <v>18.625972683936734</v>
          </cell>
          <cell r="K124">
            <v>43.442059346028856</v>
          </cell>
          <cell r="L124">
            <v>36.510117638236423</v>
          </cell>
          <cell r="M124">
            <v>21.988853791147449</v>
          </cell>
          <cell r="N124">
            <v>24.412513134633929</v>
          </cell>
          <cell r="O124">
            <v>23.821541424416996</v>
          </cell>
          <cell r="P124">
            <v>43.014881985758919</v>
          </cell>
        </row>
        <row r="125">
          <cell r="A125">
            <v>123</v>
          </cell>
          <cell r="C125" t="str">
            <v>EPS</v>
          </cell>
          <cell r="E125">
            <v>0.11581196647105531</v>
          </cell>
          <cell r="F125">
            <v>8.7073085329724631E-2</v>
          </cell>
          <cell r="G125">
            <v>7.3718202155850274E-2</v>
          </cell>
          <cell r="H125">
            <v>3.7512976642610475E-2</v>
          </cell>
          <cell r="I125">
            <v>4.3713698594023916E-2</v>
          </cell>
          <cell r="J125">
            <v>5.6855838473555347E-2</v>
          </cell>
          <cell r="K125">
            <v>0.13260701876077183</v>
          </cell>
          <cell r="L125">
            <v>0.11144724553796222</v>
          </cell>
          <cell r="M125">
            <v>6.7121043318520895E-2</v>
          </cell>
          <cell r="N125">
            <v>7.4519270862740933E-2</v>
          </cell>
          <cell r="O125">
            <v>7.2715327913360786E-2</v>
          </cell>
          <cell r="P125">
            <v>0.13130305856458765</v>
          </cell>
        </row>
        <row r="126">
          <cell r="A126">
            <v>124</v>
          </cell>
        </row>
        <row r="127">
          <cell r="A127">
            <v>125</v>
          </cell>
          <cell r="C127" t="str">
            <v>QTD</v>
          </cell>
        </row>
        <row r="128">
          <cell r="A128">
            <v>126</v>
          </cell>
          <cell r="C128" t="str">
            <v xml:space="preserve">Revenues </v>
          </cell>
          <cell r="E128">
            <v>424.19148683257248</v>
          </cell>
          <cell r="F128">
            <v>793.82841496711103</v>
          </cell>
          <cell r="G128">
            <v>1143.5303030531902</v>
          </cell>
          <cell r="H128">
            <v>292.90857391172648</v>
          </cell>
          <cell r="I128">
            <v>571.95316703914295</v>
          </cell>
          <cell r="J128">
            <v>895.72143357488744</v>
          </cell>
          <cell r="K128">
            <v>379.89509194020116</v>
          </cell>
          <cell r="L128">
            <v>753.96157711440196</v>
          </cell>
          <cell r="M128">
            <v>1075.7733416631036</v>
          </cell>
          <cell r="N128">
            <v>298.13805318336438</v>
          </cell>
          <cell r="O128">
            <v>627.70055545743958</v>
          </cell>
          <cell r="P128">
            <v>1022.4156100460702</v>
          </cell>
        </row>
        <row r="129">
          <cell r="A129">
            <v>127</v>
          </cell>
          <cell r="C129" t="str">
            <v xml:space="preserve">Purchased Power/Fuel/GRT </v>
          </cell>
          <cell r="E129">
            <v>231.9804141964749</v>
          </cell>
          <cell r="F129">
            <v>430.83402019490126</v>
          </cell>
          <cell r="G129">
            <v>616.71019486337627</v>
          </cell>
          <cell r="H129">
            <v>149.65074122025237</v>
          </cell>
          <cell r="I129">
            <v>288.69088991677938</v>
          </cell>
          <cell r="J129">
            <v>451.79370606366467</v>
          </cell>
          <cell r="K129">
            <v>189.29111200102159</v>
          </cell>
          <cell r="L129">
            <v>373.51801218535496</v>
          </cell>
          <cell r="M129">
            <v>532.86318830647122</v>
          </cell>
          <cell r="N129">
            <v>154.47480793753996</v>
          </cell>
          <cell r="O129">
            <v>330.16901890804496</v>
          </cell>
          <cell r="P129">
            <v>545.75712839063692</v>
          </cell>
        </row>
        <row r="130">
          <cell r="A130">
            <v>128</v>
          </cell>
          <cell r="C130" t="str">
            <v>Direct Expenses</v>
          </cell>
          <cell r="E130">
            <v>14.073999999999998</v>
          </cell>
          <cell r="F130">
            <v>27.950999999999997</v>
          </cell>
          <cell r="G130">
            <v>42.503</v>
          </cell>
          <cell r="H130">
            <v>13.18</v>
          </cell>
          <cell r="I130">
            <v>26.058999999999997</v>
          </cell>
          <cell r="J130">
            <v>38.298999999999992</v>
          </cell>
          <cell r="K130">
            <v>12.206999999999999</v>
          </cell>
          <cell r="L130">
            <v>24.836999999999996</v>
          </cell>
          <cell r="M130">
            <v>38.131</v>
          </cell>
          <cell r="N130">
            <v>11.382999999999999</v>
          </cell>
          <cell r="O130">
            <v>22.381999999999998</v>
          </cell>
          <cell r="P130">
            <v>34.292000000000002</v>
          </cell>
        </row>
        <row r="131">
          <cell r="A131">
            <v>129</v>
          </cell>
          <cell r="C131" t="str">
            <v>Indirect Expenses</v>
          </cell>
          <cell r="E131">
            <v>7.3549999999999986</v>
          </cell>
          <cell r="F131">
            <v>15.068999999999999</v>
          </cell>
          <cell r="G131">
            <v>22.683</v>
          </cell>
          <cell r="H131">
            <v>7.7909999999999986</v>
          </cell>
          <cell r="I131">
            <v>15.207999999999998</v>
          </cell>
          <cell r="J131">
            <v>22.768999999999998</v>
          </cell>
          <cell r="K131">
            <v>7.8819999999999997</v>
          </cell>
          <cell r="L131">
            <v>15.301</v>
          </cell>
          <cell r="M131">
            <v>23.157</v>
          </cell>
          <cell r="N131">
            <v>7.395999999999999</v>
          </cell>
          <cell r="O131">
            <v>14.730999999999998</v>
          </cell>
          <cell r="P131">
            <v>22.722999999999999</v>
          </cell>
        </row>
        <row r="132">
          <cell r="A132">
            <v>130</v>
          </cell>
          <cell r="C132" t="str">
            <v>SG &amp;A</v>
          </cell>
          <cell r="E132">
            <v>24.974</v>
          </cell>
          <cell r="F132">
            <v>45.756</v>
          </cell>
          <cell r="G132">
            <v>69.35499999999999</v>
          </cell>
          <cell r="H132">
            <v>19.504999999999999</v>
          </cell>
          <cell r="I132">
            <v>39.406999999999996</v>
          </cell>
          <cell r="J132">
            <v>68.35499999999999</v>
          </cell>
          <cell r="K132">
            <v>23.352</v>
          </cell>
          <cell r="L132">
            <v>47.019999999999996</v>
          </cell>
          <cell r="M132">
            <v>73.061999999999998</v>
          </cell>
          <cell r="N132">
            <v>8.5629999999999988</v>
          </cell>
          <cell r="O132">
            <v>28.712</v>
          </cell>
          <cell r="P132">
            <v>54.638000000000005</v>
          </cell>
        </row>
        <row r="133">
          <cell r="A133">
            <v>131</v>
          </cell>
          <cell r="C133" t="str">
            <v>BSC</v>
          </cell>
          <cell r="E133">
            <v>2.6029999999999998</v>
          </cell>
          <cell r="F133">
            <v>5.0849999999999991</v>
          </cell>
          <cell r="G133">
            <v>7.5379999999999985</v>
          </cell>
          <cell r="H133">
            <v>2.222</v>
          </cell>
          <cell r="I133">
            <v>4.4399999999999995</v>
          </cell>
          <cell r="J133">
            <v>6.7209999999999992</v>
          </cell>
          <cell r="K133">
            <v>2.0350000000000001</v>
          </cell>
          <cell r="L133">
            <v>4.07</v>
          </cell>
          <cell r="M133">
            <v>6.1050000000000004</v>
          </cell>
          <cell r="N133">
            <v>2.024</v>
          </cell>
          <cell r="O133">
            <v>4.0449999999999999</v>
          </cell>
          <cell r="P133">
            <v>6.0739999999999998</v>
          </cell>
        </row>
        <row r="134">
          <cell r="A134">
            <v>132</v>
          </cell>
          <cell r="C134" t="str">
            <v>Corp Center Allocation</v>
          </cell>
          <cell r="E134">
            <v>1.489876</v>
          </cell>
          <cell r="F134">
            <v>2.979752</v>
          </cell>
          <cell r="G134">
            <v>4.4696280000000002</v>
          </cell>
          <cell r="H134">
            <v>1.489876</v>
          </cell>
          <cell r="I134">
            <v>2.979752</v>
          </cell>
          <cell r="J134">
            <v>4.4696280000000002</v>
          </cell>
          <cell r="K134">
            <v>1.489876</v>
          </cell>
          <cell r="L134">
            <v>2.979752</v>
          </cell>
          <cell r="M134">
            <v>4.4696280000000002</v>
          </cell>
          <cell r="N134">
            <v>1.489876</v>
          </cell>
          <cell r="O134">
            <v>2.979752</v>
          </cell>
          <cell r="P134">
            <v>4.4696280000000002</v>
          </cell>
        </row>
        <row r="135">
          <cell r="A135">
            <v>133</v>
          </cell>
          <cell r="C135" t="str">
            <v>Earnings from Invest.Equity(enter income as neg)</v>
          </cell>
          <cell r="E135">
            <v>0</v>
          </cell>
          <cell r="F135">
            <v>0</v>
          </cell>
          <cell r="G135">
            <v>0</v>
          </cell>
          <cell r="H135">
            <v>0</v>
          </cell>
          <cell r="I135">
            <v>0</v>
          </cell>
          <cell r="J135">
            <v>0</v>
          </cell>
          <cell r="K135">
            <v>0</v>
          </cell>
          <cell r="L135">
            <v>0</v>
          </cell>
          <cell r="M135">
            <v>0</v>
          </cell>
          <cell r="N135">
            <v>0</v>
          </cell>
          <cell r="O135">
            <v>0</v>
          </cell>
          <cell r="P135">
            <v>0</v>
          </cell>
        </row>
        <row r="136">
          <cell r="A136">
            <v>134</v>
          </cell>
          <cell r="C136" t="str">
            <v>Loss/(Gain) on Assets Disposal</v>
          </cell>
          <cell r="E136">
            <v>0</v>
          </cell>
          <cell r="F136">
            <v>0</v>
          </cell>
          <cell r="G136">
            <v>0</v>
          </cell>
          <cell r="H136">
            <v>0</v>
          </cell>
          <cell r="I136">
            <v>0</v>
          </cell>
          <cell r="J136">
            <v>0</v>
          </cell>
          <cell r="K136">
            <v>0</v>
          </cell>
          <cell r="L136">
            <v>0</v>
          </cell>
          <cell r="M136">
            <v>0</v>
          </cell>
          <cell r="N136">
            <v>0</v>
          </cell>
          <cell r="O136">
            <v>0</v>
          </cell>
          <cell r="P136">
            <v>0</v>
          </cell>
        </row>
        <row r="137">
          <cell r="A137">
            <v>135</v>
          </cell>
          <cell r="C137" t="str">
            <v>Other Operating Expenses</v>
          </cell>
          <cell r="E137">
            <v>0</v>
          </cell>
          <cell r="F137">
            <v>0</v>
          </cell>
          <cell r="G137">
            <v>0</v>
          </cell>
          <cell r="H137">
            <v>0</v>
          </cell>
          <cell r="I137">
            <v>0</v>
          </cell>
          <cell r="J137">
            <v>0</v>
          </cell>
          <cell r="K137">
            <v>0</v>
          </cell>
          <cell r="L137">
            <v>0</v>
          </cell>
          <cell r="M137">
            <v>0</v>
          </cell>
          <cell r="N137">
            <v>0</v>
          </cell>
          <cell r="O137">
            <v>0</v>
          </cell>
          <cell r="P137">
            <v>0</v>
          </cell>
        </row>
        <row r="138">
          <cell r="A138">
            <v>136</v>
          </cell>
          <cell r="C138" t="str">
            <v>TOTI, Other Operating Income</v>
          </cell>
          <cell r="E138">
            <v>5.6619999999999999</v>
          </cell>
          <cell r="F138">
            <v>12.536</v>
          </cell>
          <cell r="G138">
            <v>18.027999999999999</v>
          </cell>
          <cell r="H138">
            <v>11.706</v>
          </cell>
          <cell r="I138">
            <v>16.692999999999998</v>
          </cell>
          <cell r="J138">
            <v>22.356999999999999</v>
          </cell>
          <cell r="K138">
            <v>-5.9729999999999999</v>
          </cell>
          <cell r="L138">
            <v>-0.56099999999999994</v>
          </cell>
          <cell r="M138">
            <v>4.5229999999999997</v>
          </cell>
          <cell r="N138">
            <v>5.085</v>
          </cell>
          <cell r="O138">
            <v>10.123999999999999</v>
          </cell>
          <cell r="P138">
            <v>15.294999999999998</v>
          </cell>
        </row>
        <row r="139">
          <cell r="A139">
            <v>137</v>
          </cell>
          <cell r="C139" t="str">
            <v>Total O&amp;M, Other</v>
          </cell>
          <cell r="E139">
            <v>56.157875999999995</v>
          </cell>
          <cell r="F139">
            <v>109.376752</v>
          </cell>
          <cell r="G139">
            <v>164.576628</v>
          </cell>
          <cell r="H139">
            <v>55.893876000000006</v>
          </cell>
          <cell r="I139">
            <v>104.78675199999999</v>
          </cell>
          <cell r="J139">
            <v>162.97062799999998</v>
          </cell>
          <cell r="K139">
            <v>40.992876000000003</v>
          </cell>
          <cell r="L139">
            <v>93.646751999999992</v>
          </cell>
          <cell r="M139">
            <v>149.44762799999998</v>
          </cell>
          <cell r="N139">
            <v>35.940875999999996</v>
          </cell>
          <cell r="O139">
            <v>82.973752000000005</v>
          </cell>
          <cell r="P139">
            <v>137.49162799999999</v>
          </cell>
        </row>
        <row r="140">
          <cell r="A140">
            <v>138</v>
          </cell>
          <cell r="C140" t="str">
            <v>Depreciation</v>
          </cell>
          <cell r="E140">
            <v>11.266856776666664</v>
          </cell>
          <cell r="F140">
            <v>22.533713553333328</v>
          </cell>
          <cell r="G140">
            <v>33.800570329999992</v>
          </cell>
          <cell r="H140">
            <v>11.266856776666664</v>
          </cell>
          <cell r="I140">
            <v>22.533713553333328</v>
          </cell>
          <cell r="J140">
            <v>33.800570329999992</v>
          </cell>
          <cell r="K140">
            <v>11.266856776666664</v>
          </cell>
          <cell r="L140">
            <v>22.533713553333328</v>
          </cell>
          <cell r="M140">
            <v>33.800570329999992</v>
          </cell>
          <cell r="N140">
            <v>11.266856776666664</v>
          </cell>
          <cell r="O140">
            <v>22.533713553333328</v>
          </cell>
          <cell r="P140">
            <v>33.800570329999992</v>
          </cell>
        </row>
        <row r="141">
          <cell r="A141">
            <v>139</v>
          </cell>
          <cell r="C141" t="str">
            <v>Amortization</v>
          </cell>
          <cell r="E141">
            <v>27.155000000000001</v>
          </cell>
          <cell r="F141">
            <v>51.885000000000005</v>
          </cell>
          <cell r="G141">
            <v>76.304000000000002</v>
          </cell>
          <cell r="H141">
            <v>22.369</v>
          </cell>
          <cell r="I141">
            <v>45.527999999999999</v>
          </cell>
          <cell r="J141">
            <v>73.022999999999996</v>
          </cell>
          <cell r="K141">
            <v>32.393000000000001</v>
          </cell>
          <cell r="L141">
            <v>64.262</v>
          </cell>
          <cell r="M141">
            <v>91.465000000000003</v>
          </cell>
          <cell r="N141">
            <v>23.247999999999998</v>
          </cell>
          <cell r="O141">
            <v>46.875</v>
          </cell>
          <cell r="P141">
            <v>73.043999999999997</v>
          </cell>
        </row>
        <row r="142">
          <cell r="A142">
            <v>140</v>
          </cell>
          <cell r="C142" t="str">
            <v>AFUDC</v>
          </cell>
          <cell r="E142">
            <v>0</v>
          </cell>
          <cell r="F142">
            <v>0</v>
          </cell>
          <cell r="G142">
            <v>0</v>
          </cell>
          <cell r="H142">
            <v>0</v>
          </cell>
          <cell r="I142">
            <v>0</v>
          </cell>
          <cell r="J142">
            <v>0</v>
          </cell>
          <cell r="K142">
            <v>0</v>
          </cell>
          <cell r="L142">
            <v>0</v>
          </cell>
          <cell r="M142">
            <v>0</v>
          </cell>
          <cell r="N142">
            <v>0</v>
          </cell>
          <cell r="O142">
            <v>0</v>
          </cell>
          <cell r="P142">
            <v>0</v>
          </cell>
        </row>
        <row r="143">
          <cell r="A143">
            <v>141</v>
          </cell>
          <cell r="C143" t="str">
            <v>Net Income</v>
          </cell>
          <cell r="E143">
            <v>37.940000215917721</v>
          </cell>
          <cell r="F143">
            <v>66.465142969935513</v>
          </cell>
          <cell r="G143">
            <v>90.615225996192066</v>
          </cell>
          <cell r="H143">
            <v>12.289251148119192</v>
          </cell>
          <cell r="I143">
            <v>26.609858807521427</v>
          </cell>
          <cell r="J143">
            <v>45.235831491458157</v>
          </cell>
          <cell r="K143">
            <v>43.442059346028856</v>
          </cell>
          <cell r="L143">
            <v>79.952176984265279</v>
          </cell>
          <cell r="M143">
            <v>101.94103077541273</v>
          </cell>
          <cell r="N143">
            <v>24.412513134633929</v>
          </cell>
          <cell r="O143">
            <v>48.234054559050925</v>
          </cell>
          <cell r="P143">
            <v>91.248936544809851</v>
          </cell>
        </row>
        <row r="144">
          <cell r="A144">
            <v>142</v>
          </cell>
          <cell r="C144" t="str">
            <v>EPS</v>
          </cell>
          <cell r="E144">
            <v>0.11581196647105531</v>
          </cell>
          <cell r="F144">
            <v>0.20288505180077993</v>
          </cell>
          <cell r="G144">
            <v>0.27660325395663021</v>
          </cell>
          <cell r="H144">
            <v>3.7512976642610475E-2</v>
          </cell>
          <cell r="I144">
            <v>8.1226675236634391E-2</v>
          </cell>
          <cell r="J144">
            <v>0.13808251371018973</v>
          </cell>
          <cell r="K144">
            <v>0.13260701876077183</v>
          </cell>
          <cell r="L144">
            <v>0.24405426429873406</v>
          </cell>
          <cell r="M144">
            <v>0.31117530761725498</v>
          </cell>
          <cell r="N144">
            <v>7.4519270862740933E-2</v>
          </cell>
          <cell r="O144">
            <v>0.14723459877610173</v>
          </cell>
          <cell r="P144">
            <v>0.27853765734068936</v>
          </cell>
        </row>
        <row r="145">
          <cell r="A145">
            <v>143</v>
          </cell>
        </row>
        <row r="146">
          <cell r="A146">
            <v>144</v>
          </cell>
          <cell r="C146" t="str">
            <v>YTD</v>
          </cell>
        </row>
        <row r="147">
          <cell r="A147">
            <v>145</v>
          </cell>
          <cell r="C147" t="str">
            <v xml:space="preserve">Revenues </v>
          </cell>
          <cell r="E147">
            <v>424.19148683257248</v>
          </cell>
          <cell r="F147">
            <v>793.82841496711103</v>
          </cell>
          <cell r="G147">
            <v>1143.5303030531902</v>
          </cell>
          <cell r="H147">
            <v>1436.4388769649167</v>
          </cell>
          <cell r="I147">
            <v>1715.4834700923332</v>
          </cell>
          <cell r="J147">
            <v>2039.2517366280777</v>
          </cell>
          <cell r="K147">
            <v>2419.1468285682786</v>
          </cell>
          <cell r="L147">
            <v>2793.2133137424794</v>
          </cell>
          <cell r="M147">
            <v>3115.0250782911812</v>
          </cell>
          <cell r="N147">
            <v>3413.1631314745455</v>
          </cell>
          <cell r="O147">
            <v>3742.7256337486206</v>
          </cell>
          <cell r="P147">
            <v>4137.4406883372512</v>
          </cell>
        </row>
        <row r="148">
          <cell r="A148">
            <v>146</v>
          </cell>
          <cell r="C148" t="str">
            <v xml:space="preserve">Purchased Power/Fuel/GRT </v>
          </cell>
          <cell r="E148">
            <v>231.9804141964749</v>
          </cell>
          <cell r="F148">
            <v>430.83402019490126</v>
          </cell>
          <cell r="G148">
            <v>616.71019486337627</v>
          </cell>
          <cell r="H148">
            <v>766.36093608362864</v>
          </cell>
          <cell r="I148">
            <v>905.40108478015566</v>
          </cell>
          <cell r="J148">
            <v>1068.5039009270408</v>
          </cell>
          <cell r="K148">
            <v>1257.7950129280625</v>
          </cell>
          <cell r="L148">
            <v>1442.0219131123959</v>
          </cell>
          <cell r="M148">
            <v>1601.3670892335122</v>
          </cell>
          <cell r="N148">
            <v>1755.8418971710521</v>
          </cell>
          <cell r="O148">
            <v>1931.5361081415572</v>
          </cell>
          <cell r="P148">
            <v>2147.124217624149</v>
          </cell>
        </row>
        <row r="149">
          <cell r="A149">
            <v>147</v>
          </cell>
          <cell r="C149" t="str">
            <v>Direct Expenses</v>
          </cell>
          <cell r="E149">
            <v>14.073999999999998</v>
          </cell>
          <cell r="F149">
            <v>27.950999999999997</v>
          </cell>
          <cell r="G149">
            <v>42.503</v>
          </cell>
          <cell r="H149">
            <v>55.683</v>
          </cell>
          <cell r="I149">
            <v>68.561999999999998</v>
          </cell>
          <cell r="J149">
            <v>80.801999999999992</v>
          </cell>
          <cell r="K149">
            <v>93.008999999999986</v>
          </cell>
          <cell r="L149">
            <v>105.63899999999998</v>
          </cell>
          <cell r="M149">
            <v>118.93299999999998</v>
          </cell>
          <cell r="N149">
            <v>130.31599999999997</v>
          </cell>
          <cell r="O149">
            <v>141.31499999999997</v>
          </cell>
          <cell r="P149">
            <v>153.22499999999997</v>
          </cell>
        </row>
        <row r="150">
          <cell r="A150">
            <v>148</v>
          </cell>
          <cell r="C150" t="str">
            <v>Indirect Expenses</v>
          </cell>
          <cell r="E150">
            <v>7.3549999999999986</v>
          </cell>
          <cell r="F150">
            <v>15.068999999999999</v>
          </cell>
          <cell r="G150">
            <v>22.683</v>
          </cell>
          <cell r="H150">
            <v>30.473999999999997</v>
          </cell>
          <cell r="I150">
            <v>37.890999999999998</v>
          </cell>
          <cell r="J150">
            <v>45.451999999999998</v>
          </cell>
          <cell r="K150">
            <v>53.333999999999996</v>
          </cell>
          <cell r="L150">
            <v>60.753</v>
          </cell>
          <cell r="M150">
            <v>68.608999999999995</v>
          </cell>
          <cell r="N150">
            <v>76.004999999999995</v>
          </cell>
          <cell r="O150">
            <v>83.339999999999989</v>
          </cell>
          <cell r="P150">
            <v>91.331999999999994</v>
          </cell>
        </row>
        <row r="151">
          <cell r="A151">
            <v>149</v>
          </cell>
          <cell r="C151" t="str">
            <v>SG &amp;A</v>
          </cell>
          <cell r="E151">
            <v>24.974</v>
          </cell>
          <cell r="F151">
            <v>45.756</v>
          </cell>
          <cell r="G151">
            <v>69.35499999999999</v>
          </cell>
          <cell r="H151">
            <v>88.859999999999985</v>
          </cell>
          <cell r="I151">
            <v>108.76199999999999</v>
          </cell>
          <cell r="J151">
            <v>137.70999999999998</v>
          </cell>
          <cell r="K151">
            <v>161.06199999999998</v>
          </cell>
          <cell r="L151">
            <v>184.73</v>
          </cell>
          <cell r="M151">
            <v>210.77199999999999</v>
          </cell>
          <cell r="N151">
            <v>219.33499999999998</v>
          </cell>
          <cell r="O151">
            <v>239.48399999999998</v>
          </cell>
          <cell r="P151">
            <v>265.40999999999997</v>
          </cell>
        </row>
        <row r="152">
          <cell r="A152">
            <v>150</v>
          </cell>
          <cell r="C152" t="str">
            <v>BSC</v>
          </cell>
          <cell r="E152">
            <v>2.6029999999999998</v>
          </cell>
          <cell r="F152">
            <v>5.0849999999999991</v>
          </cell>
          <cell r="G152">
            <v>7.5379999999999985</v>
          </cell>
          <cell r="H152">
            <v>9.759999999999998</v>
          </cell>
          <cell r="I152">
            <v>11.977999999999998</v>
          </cell>
          <cell r="J152">
            <v>14.258999999999997</v>
          </cell>
          <cell r="K152">
            <v>16.293999999999997</v>
          </cell>
          <cell r="L152">
            <v>18.328999999999997</v>
          </cell>
          <cell r="M152">
            <v>20.363999999999997</v>
          </cell>
          <cell r="N152">
            <v>22.387999999999998</v>
          </cell>
          <cell r="O152">
            <v>24.408999999999999</v>
          </cell>
          <cell r="P152">
            <v>26.437999999999999</v>
          </cell>
        </row>
        <row r="153">
          <cell r="A153">
            <v>151</v>
          </cell>
          <cell r="C153" t="str">
            <v>Corp Center Allocation</v>
          </cell>
          <cell r="E153">
            <v>1.489876</v>
          </cell>
          <cell r="F153">
            <v>2.979752</v>
          </cell>
          <cell r="G153">
            <v>4.4696280000000002</v>
          </cell>
          <cell r="H153">
            <v>5.9595039999999999</v>
          </cell>
          <cell r="I153">
            <v>7.4493799999999997</v>
          </cell>
          <cell r="J153">
            <v>8.9392560000000003</v>
          </cell>
          <cell r="K153">
            <v>10.429132000000001</v>
          </cell>
          <cell r="L153">
            <v>11.919008000000002</v>
          </cell>
          <cell r="M153">
            <v>13.408884000000002</v>
          </cell>
          <cell r="N153">
            <v>14.898760000000003</v>
          </cell>
          <cell r="O153">
            <v>16.388636000000002</v>
          </cell>
          <cell r="P153">
            <v>17.878512000000001</v>
          </cell>
        </row>
        <row r="154">
          <cell r="A154">
            <v>152</v>
          </cell>
          <cell r="C154" t="str">
            <v>Earnings from Invest.Equity(enter income as neg)</v>
          </cell>
          <cell r="E154">
            <v>0</v>
          </cell>
          <cell r="F154">
            <v>0</v>
          </cell>
          <cell r="G154">
            <v>0</v>
          </cell>
          <cell r="H154">
            <v>0</v>
          </cell>
          <cell r="I154">
            <v>0</v>
          </cell>
          <cell r="J154">
            <v>0</v>
          </cell>
          <cell r="K154">
            <v>0</v>
          </cell>
          <cell r="L154">
            <v>0</v>
          </cell>
          <cell r="M154">
            <v>0</v>
          </cell>
          <cell r="N154">
            <v>0</v>
          </cell>
          <cell r="O154">
            <v>0</v>
          </cell>
          <cell r="P154">
            <v>0</v>
          </cell>
        </row>
        <row r="155">
          <cell r="A155">
            <v>153</v>
          </cell>
          <cell r="C155" t="str">
            <v>Loss/(Gain) on Assets Disposal</v>
          </cell>
          <cell r="E155">
            <v>0</v>
          </cell>
          <cell r="F155">
            <v>0</v>
          </cell>
          <cell r="G155">
            <v>0</v>
          </cell>
          <cell r="H155">
            <v>0</v>
          </cell>
          <cell r="I155">
            <v>0</v>
          </cell>
          <cell r="J155">
            <v>0</v>
          </cell>
          <cell r="K155">
            <v>0</v>
          </cell>
          <cell r="L155">
            <v>0</v>
          </cell>
          <cell r="M155">
            <v>0</v>
          </cell>
          <cell r="N155">
            <v>0</v>
          </cell>
          <cell r="O155">
            <v>0</v>
          </cell>
          <cell r="P155">
            <v>0</v>
          </cell>
        </row>
        <row r="156">
          <cell r="A156">
            <v>154</v>
          </cell>
          <cell r="C156" t="str">
            <v>Other Operating Expenses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TOTI, Other Operating Income</v>
          </cell>
          <cell r="E157">
            <v>5.6619999999999999</v>
          </cell>
          <cell r="F157">
            <v>12.536</v>
          </cell>
          <cell r="G157">
            <v>18.027999999999999</v>
          </cell>
          <cell r="H157">
            <v>29.733999999999998</v>
          </cell>
          <cell r="I157">
            <v>34.720999999999997</v>
          </cell>
          <cell r="J157">
            <v>40.384999999999998</v>
          </cell>
          <cell r="K157">
            <v>34.411999999999999</v>
          </cell>
          <cell r="L157">
            <v>39.823999999999998</v>
          </cell>
          <cell r="M157">
            <v>44.908000000000001</v>
          </cell>
          <cell r="N157">
            <v>49.993000000000002</v>
          </cell>
          <cell r="O157">
            <v>55.032000000000004</v>
          </cell>
          <cell r="P157">
            <v>60.203000000000003</v>
          </cell>
        </row>
        <row r="158">
          <cell r="A158">
            <v>156</v>
          </cell>
          <cell r="C158" t="str">
            <v>Total O&amp;M, Other</v>
          </cell>
          <cell r="E158">
            <v>56.157875999999995</v>
          </cell>
          <cell r="F158">
            <v>109.376752</v>
          </cell>
          <cell r="G158">
            <v>164.576628</v>
          </cell>
          <cell r="H158">
            <v>220.47050400000001</v>
          </cell>
          <cell r="I158">
            <v>269.36337999999995</v>
          </cell>
          <cell r="J158">
            <v>327.54725599999995</v>
          </cell>
          <cell r="K158">
            <v>368.54013199999991</v>
          </cell>
          <cell r="L158">
            <v>421.194008</v>
          </cell>
          <cell r="M158">
            <v>476.99488399999996</v>
          </cell>
          <cell r="N158">
            <v>512.93575999999996</v>
          </cell>
          <cell r="O158">
            <v>559.96863599999995</v>
          </cell>
          <cell r="P158">
            <v>614.48651199999995</v>
          </cell>
        </row>
        <row r="159">
          <cell r="A159">
            <v>157</v>
          </cell>
          <cell r="C159" t="str">
            <v>Depreciation</v>
          </cell>
          <cell r="E159">
            <v>11.266856776666664</v>
          </cell>
          <cell r="F159">
            <v>22.533713553333328</v>
          </cell>
          <cell r="G159">
            <v>33.800570329999992</v>
          </cell>
          <cell r="H159">
            <v>45.067427106666656</v>
          </cell>
          <cell r="I159">
            <v>56.33428388333332</v>
          </cell>
          <cell r="J159">
            <v>67.601140659999984</v>
          </cell>
          <cell r="K159">
            <v>78.867997436666656</v>
          </cell>
          <cell r="L159">
            <v>90.134854213333313</v>
          </cell>
          <cell r="M159">
            <v>101.40171098999997</v>
          </cell>
          <cell r="N159">
            <v>112.66856776666663</v>
          </cell>
          <cell r="O159">
            <v>123.93542454333328</v>
          </cell>
          <cell r="P159">
            <v>135.20228131999994</v>
          </cell>
        </row>
        <row r="160">
          <cell r="A160">
            <v>158</v>
          </cell>
          <cell r="C160" t="str">
            <v>Amortization</v>
          </cell>
          <cell r="E160">
            <v>27.155000000000001</v>
          </cell>
          <cell r="F160">
            <v>51.885000000000005</v>
          </cell>
          <cell r="G160">
            <v>76.304000000000002</v>
          </cell>
          <cell r="H160">
            <v>98.673000000000002</v>
          </cell>
          <cell r="I160">
            <v>121.83199999999999</v>
          </cell>
          <cell r="J160">
            <v>149.327</v>
          </cell>
          <cell r="K160">
            <v>181.72</v>
          </cell>
          <cell r="L160">
            <v>213.589</v>
          </cell>
          <cell r="M160">
            <v>240.792</v>
          </cell>
          <cell r="N160">
            <v>264.04000000000002</v>
          </cell>
          <cell r="O160">
            <v>287.66700000000003</v>
          </cell>
          <cell r="P160">
            <v>313.83600000000001</v>
          </cell>
        </row>
        <row r="161">
          <cell r="A161">
            <v>159</v>
          </cell>
          <cell r="C161" t="str">
            <v>AFUDC</v>
          </cell>
          <cell r="E161">
            <v>0</v>
          </cell>
          <cell r="F161">
            <v>0</v>
          </cell>
          <cell r="G161">
            <v>0</v>
          </cell>
          <cell r="H161">
            <v>0</v>
          </cell>
          <cell r="I161">
            <v>0</v>
          </cell>
          <cell r="J161">
            <v>0</v>
          </cell>
          <cell r="K161">
            <v>0</v>
          </cell>
          <cell r="L161">
            <v>0</v>
          </cell>
          <cell r="M161">
            <v>0</v>
          </cell>
          <cell r="N161">
            <v>0</v>
          </cell>
          <cell r="O161">
            <v>0</v>
          </cell>
          <cell r="P161">
            <v>0</v>
          </cell>
        </row>
        <row r="162">
          <cell r="A162">
            <v>160</v>
          </cell>
          <cell r="C162" t="str">
            <v>Interest Expense</v>
          </cell>
          <cell r="E162">
            <v>35.208125802014706</v>
          </cell>
          <cell r="F162">
            <v>70.478476807838604</v>
          </cell>
          <cell r="G162">
            <v>104.59813872330147</v>
          </cell>
          <cell r="H162">
            <v>139.11383102090804</v>
          </cell>
          <cell r="I162">
            <v>173.48747438282231</v>
          </cell>
          <cell r="J162">
            <v>207.60527619341451</v>
          </cell>
          <cell r="K162">
            <v>241.86985302145223</v>
          </cell>
          <cell r="L162">
            <v>276.00282335860942</v>
          </cell>
          <cell r="M162">
            <v>308.90415347649088</v>
          </cell>
          <cell r="N162">
            <v>342.70204887986421</v>
          </cell>
          <cell r="O162">
            <v>376.21662881472213</v>
          </cell>
          <cell r="P162">
            <v>409.76539846876312</v>
          </cell>
        </row>
        <row r="163">
          <cell r="A163">
            <v>161</v>
          </cell>
          <cell r="C163" t="str">
            <v>Taxes</v>
          </cell>
          <cell r="E163">
            <v>23.808213841498574</v>
          </cell>
          <cell r="F163">
            <v>40.905309441102375</v>
          </cell>
          <cell r="G163">
            <v>54.900545140320361</v>
          </cell>
          <cell r="H163">
            <v>61.148701609402039</v>
          </cell>
          <cell r="I163">
            <v>68.465162242308367</v>
          </cell>
          <cell r="J163">
            <v>78.766105359972016</v>
          </cell>
          <cell r="K163">
            <v>106.33571634841834</v>
          </cell>
          <cell r="L163">
            <v>129.06748058622543</v>
          </cell>
          <cell r="M163">
            <v>141.69815232811533</v>
          </cell>
          <cell r="N163">
            <v>156.02025625926584</v>
          </cell>
          <cell r="O163">
            <v>169.95069342689445</v>
          </cell>
          <cell r="P163">
            <v>179.88525411646668</v>
          </cell>
        </row>
        <row r="164">
          <cell r="A164">
            <v>162</v>
          </cell>
          <cell r="C164" t="str">
            <v>Preferred Stock Dividends</v>
          </cell>
          <cell r="E164">
            <v>0.67500000000000004</v>
          </cell>
          <cell r="F164">
            <v>1.35</v>
          </cell>
          <cell r="G164">
            <v>2.0250000000000004</v>
          </cell>
          <cell r="H164">
            <v>2.7</v>
          </cell>
          <cell r="I164">
            <v>3.375</v>
          </cell>
          <cell r="J164">
            <v>4.05</v>
          </cell>
          <cell r="K164">
            <v>4.7249999999999996</v>
          </cell>
          <cell r="L164">
            <v>5.3999999999999995</v>
          </cell>
          <cell r="M164">
            <v>6.0749999999999993</v>
          </cell>
          <cell r="N164">
            <v>6.7499999999999991</v>
          </cell>
          <cell r="O164">
            <v>7.4249999999999989</v>
          </cell>
          <cell r="P164">
            <v>8.1</v>
          </cell>
        </row>
        <row r="165">
          <cell r="A165">
            <v>163</v>
          </cell>
          <cell r="C165" t="str">
            <v>Net Income</v>
          </cell>
          <cell r="E165">
            <v>37.940000215917721</v>
          </cell>
          <cell r="F165">
            <v>66.465142969935513</v>
          </cell>
          <cell r="G165">
            <v>90.615225996192066</v>
          </cell>
          <cell r="H165">
            <v>102.90447714431126</v>
          </cell>
          <cell r="I165">
            <v>117.22508480371349</v>
          </cell>
          <cell r="J165">
            <v>135.85105748765022</v>
          </cell>
          <cell r="K165">
            <v>179.29311683367908</v>
          </cell>
          <cell r="L165">
            <v>215.80323447191552</v>
          </cell>
          <cell r="M165">
            <v>237.79208826306296</v>
          </cell>
          <cell r="N165">
            <v>262.20460139769688</v>
          </cell>
          <cell r="O165">
            <v>286.02614282211385</v>
          </cell>
          <cell r="P165">
            <v>329.04102480787276</v>
          </cell>
        </row>
        <row r="166">
          <cell r="A166">
            <v>164</v>
          </cell>
          <cell r="C166" t="str">
            <v>EPS</v>
          </cell>
          <cell r="E166">
            <v>0.11581196647105531</v>
          </cell>
          <cell r="F166">
            <v>0.20288505180077993</v>
          </cell>
          <cell r="G166">
            <v>0.27660325395663021</v>
          </cell>
          <cell r="H166">
            <v>0.31411623059924071</v>
          </cell>
          <cell r="I166">
            <v>0.35782992919326462</v>
          </cell>
          <cell r="J166">
            <v>0.41468576766681997</v>
          </cell>
          <cell r="K166">
            <v>0.54729278642759183</v>
          </cell>
          <cell r="L166">
            <v>0.65874003196555408</v>
          </cell>
          <cell r="M166">
            <v>0.72586107528407495</v>
          </cell>
          <cell r="N166">
            <v>0.80038034614681586</v>
          </cell>
          <cell r="O166">
            <v>0.87309567406017663</v>
          </cell>
          <cell r="P166">
            <v>1.0043987326247643</v>
          </cell>
        </row>
        <row r="167">
          <cell r="A167">
            <v>165</v>
          </cell>
        </row>
        <row r="168">
          <cell r="A168">
            <v>166</v>
          </cell>
          <cell r="B168" t="str">
            <v>LE Calculations</v>
          </cell>
        </row>
        <row r="169">
          <cell r="A169">
            <v>167</v>
          </cell>
          <cell r="C169" t="str">
            <v>YTD Sales &amp; Delivery Volumes</v>
          </cell>
        </row>
        <row r="170">
          <cell r="A170">
            <v>168</v>
          </cell>
          <cell r="C170" t="str">
            <v>3-9 LE Delivery</v>
          </cell>
          <cell r="E170">
            <v>0</v>
          </cell>
          <cell r="F170">
            <v>0</v>
          </cell>
          <cell r="G170">
            <v>0</v>
          </cell>
          <cell r="H170">
            <v>0</v>
          </cell>
          <cell r="I170">
            <v>0</v>
          </cell>
          <cell r="J170">
            <v>0</v>
          </cell>
          <cell r="K170">
            <v>0</v>
          </cell>
          <cell r="L170">
            <v>0</v>
          </cell>
          <cell r="M170">
            <v>0</v>
          </cell>
          <cell r="N170">
            <v>0</v>
          </cell>
          <cell r="O170">
            <v>0</v>
          </cell>
          <cell r="P170">
            <v>0</v>
          </cell>
        </row>
        <row r="171">
          <cell r="A171">
            <v>169</v>
          </cell>
          <cell r="C171" t="str">
            <v>6-6 LE Delivery</v>
          </cell>
          <cell r="E171">
            <v>0</v>
          </cell>
          <cell r="F171">
            <v>0</v>
          </cell>
          <cell r="G171">
            <v>0</v>
          </cell>
          <cell r="H171">
            <v>0</v>
          </cell>
          <cell r="I171">
            <v>0</v>
          </cell>
          <cell r="J171">
            <v>0</v>
          </cell>
          <cell r="K171">
            <v>0</v>
          </cell>
          <cell r="L171">
            <v>0</v>
          </cell>
          <cell r="M171">
            <v>0</v>
          </cell>
          <cell r="N171">
            <v>0</v>
          </cell>
          <cell r="O171">
            <v>0</v>
          </cell>
          <cell r="P171">
            <v>0</v>
          </cell>
        </row>
        <row r="172">
          <cell r="A172">
            <v>170</v>
          </cell>
          <cell r="C172" t="str">
            <v>7-5 LE Delivery</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3-9 LE Sales</v>
          </cell>
          <cell r="E174">
            <v>0</v>
          </cell>
          <cell r="F174">
            <v>0</v>
          </cell>
          <cell r="G174">
            <v>0</v>
          </cell>
          <cell r="H174">
            <v>0</v>
          </cell>
          <cell r="I174">
            <v>0</v>
          </cell>
          <cell r="J174">
            <v>0</v>
          </cell>
          <cell r="K174">
            <v>0</v>
          </cell>
          <cell r="L174">
            <v>0</v>
          </cell>
          <cell r="M174">
            <v>0</v>
          </cell>
          <cell r="N174">
            <v>0</v>
          </cell>
          <cell r="O174">
            <v>0</v>
          </cell>
          <cell r="P174">
            <v>0</v>
          </cell>
        </row>
        <row r="175">
          <cell r="A175">
            <v>173</v>
          </cell>
          <cell r="C175" t="str">
            <v>6-6 LE Sales</v>
          </cell>
          <cell r="E175">
            <v>0</v>
          </cell>
          <cell r="F175">
            <v>0</v>
          </cell>
          <cell r="G175">
            <v>0</v>
          </cell>
          <cell r="H175">
            <v>0</v>
          </cell>
          <cell r="I175">
            <v>0</v>
          </cell>
          <cell r="J175">
            <v>0</v>
          </cell>
          <cell r="K175">
            <v>0</v>
          </cell>
          <cell r="L175">
            <v>0</v>
          </cell>
          <cell r="M175">
            <v>0</v>
          </cell>
          <cell r="N175">
            <v>0</v>
          </cell>
          <cell r="O175">
            <v>0</v>
          </cell>
          <cell r="P175">
            <v>0</v>
          </cell>
        </row>
        <row r="176">
          <cell r="A176">
            <v>174</v>
          </cell>
          <cell r="C176" t="str">
            <v>7-5 LE Sales</v>
          </cell>
          <cell r="E176">
            <v>0</v>
          </cell>
          <cell r="F176">
            <v>0</v>
          </cell>
          <cell r="G176">
            <v>0</v>
          </cell>
          <cell r="H176">
            <v>0</v>
          </cell>
          <cell r="I176">
            <v>0</v>
          </cell>
          <cell r="J176">
            <v>0</v>
          </cell>
          <cell r="K176">
            <v>0</v>
          </cell>
          <cell r="L176">
            <v>0</v>
          </cell>
          <cell r="M176">
            <v>0</v>
          </cell>
          <cell r="N176">
            <v>0</v>
          </cell>
          <cell r="O176">
            <v>0</v>
          </cell>
          <cell r="P176">
            <v>0</v>
          </cell>
        </row>
        <row r="177">
          <cell r="A177">
            <v>175</v>
          </cell>
        </row>
        <row r="178">
          <cell r="A178">
            <v>176</v>
          </cell>
          <cell r="C178" t="str">
            <v>3-9 LE Gas</v>
          </cell>
          <cell r="E178">
            <v>0</v>
          </cell>
          <cell r="F178">
            <v>0</v>
          </cell>
          <cell r="G178">
            <v>0</v>
          </cell>
          <cell r="H178">
            <v>0</v>
          </cell>
          <cell r="I178">
            <v>0</v>
          </cell>
          <cell r="J178">
            <v>0</v>
          </cell>
          <cell r="K178">
            <v>0</v>
          </cell>
          <cell r="L178">
            <v>0</v>
          </cell>
          <cell r="M178">
            <v>0</v>
          </cell>
          <cell r="N178">
            <v>0</v>
          </cell>
          <cell r="O178">
            <v>0</v>
          </cell>
          <cell r="P178">
            <v>0</v>
          </cell>
        </row>
        <row r="179">
          <cell r="A179">
            <v>177</v>
          </cell>
          <cell r="C179" t="str">
            <v>6-6 LE Gas</v>
          </cell>
          <cell r="E179">
            <v>0</v>
          </cell>
          <cell r="F179">
            <v>0</v>
          </cell>
          <cell r="G179">
            <v>0</v>
          </cell>
          <cell r="H179">
            <v>0</v>
          </cell>
          <cell r="I179">
            <v>0</v>
          </cell>
          <cell r="J179">
            <v>0</v>
          </cell>
          <cell r="K179">
            <v>0</v>
          </cell>
          <cell r="L179">
            <v>0</v>
          </cell>
          <cell r="M179">
            <v>0</v>
          </cell>
          <cell r="N179">
            <v>0</v>
          </cell>
          <cell r="O179">
            <v>0</v>
          </cell>
          <cell r="P179">
            <v>0</v>
          </cell>
        </row>
        <row r="180">
          <cell r="A180">
            <v>178</v>
          </cell>
          <cell r="C180" t="str">
            <v>7-5 LE Gas</v>
          </cell>
          <cell r="E180">
            <v>0</v>
          </cell>
          <cell r="F180">
            <v>0</v>
          </cell>
          <cell r="G180">
            <v>0</v>
          </cell>
          <cell r="H180">
            <v>0</v>
          </cell>
          <cell r="I180">
            <v>0</v>
          </cell>
          <cell r="J180">
            <v>0</v>
          </cell>
          <cell r="K180">
            <v>0</v>
          </cell>
          <cell r="L180">
            <v>0</v>
          </cell>
          <cell r="M180">
            <v>0</v>
          </cell>
          <cell r="N180">
            <v>0</v>
          </cell>
          <cell r="O180">
            <v>0</v>
          </cell>
          <cell r="P180">
            <v>0</v>
          </cell>
        </row>
        <row r="181">
          <cell r="A181">
            <v>179</v>
          </cell>
        </row>
        <row r="182">
          <cell r="A182">
            <v>180</v>
          </cell>
          <cell r="C182" t="str">
            <v>QTD Sales &amp; Delivery Volumes</v>
          </cell>
        </row>
        <row r="183">
          <cell r="A183">
            <v>181</v>
          </cell>
          <cell r="C183" t="str">
            <v>3-9 LE Delivery</v>
          </cell>
          <cell r="E183">
            <v>0</v>
          </cell>
          <cell r="F183">
            <v>0</v>
          </cell>
          <cell r="G183">
            <v>0</v>
          </cell>
          <cell r="H183">
            <v>0</v>
          </cell>
          <cell r="I183">
            <v>0</v>
          </cell>
          <cell r="J183">
            <v>0</v>
          </cell>
          <cell r="K183">
            <v>0</v>
          </cell>
          <cell r="L183">
            <v>0</v>
          </cell>
          <cell r="M183">
            <v>0</v>
          </cell>
          <cell r="N183">
            <v>0</v>
          </cell>
          <cell r="O183">
            <v>0</v>
          </cell>
          <cell r="P183">
            <v>0</v>
          </cell>
        </row>
        <row r="184">
          <cell r="A184">
            <v>182</v>
          </cell>
          <cell r="C184" t="str">
            <v>6-6 LE Delivery</v>
          </cell>
          <cell r="E184">
            <v>0</v>
          </cell>
          <cell r="F184">
            <v>0</v>
          </cell>
          <cell r="G184">
            <v>0</v>
          </cell>
          <cell r="H184">
            <v>0</v>
          </cell>
          <cell r="I184">
            <v>0</v>
          </cell>
          <cell r="J184">
            <v>0</v>
          </cell>
          <cell r="K184">
            <v>0</v>
          </cell>
          <cell r="L184">
            <v>0</v>
          </cell>
          <cell r="M184">
            <v>0</v>
          </cell>
          <cell r="N184">
            <v>0</v>
          </cell>
          <cell r="O184">
            <v>0</v>
          </cell>
          <cell r="P184">
            <v>0</v>
          </cell>
        </row>
        <row r="185">
          <cell r="A185">
            <v>183</v>
          </cell>
          <cell r="C185" t="str">
            <v>7-5 LE Delivery</v>
          </cell>
          <cell r="E185">
            <v>0</v>
          </cell>
          <cell r="F185">
            <v>0</v>
          </cell>
          <cell r="G185">
            <v>0</v>
          </cell>
          <cell r="H185">
            <v>0</v>
          </cell>
          <cell r="I185">
            <v>0</v>
          </cell>
          <cell r="J185">
            <v>0</v>
          </cell>
          <cell r="K185">
            <v>0</v>
          </cell>
          <cell r="L185">
            <v>0</v>
          </cell>
          <cell r="M185">
            <v>0</v>
          </cell>
          <cell r="N185">
            <v>0</v>
          </cell>
          <cell r="O185">
            <v>0</v>
          </cell>
          <cell r="P185">
            <v>0</v>
          </cell>
        </row>
        <row r="186">
          <cell r="A186">
            <v>184</v>
          </cell>
        </row>
        <row r="187">
          <cell r="A187">
            <v>185</v>
          </cell>
          <cell r="C187" t="str">
            <v>3-9 LE Sales</v>
          </cell>
          <cell r="E187">
            <v>0</v>
          </cell>
          <cell r="F187">
            <v>0</v>
          </cell>
          <cell r="G187">
            <v>0</v>
          </cell>
          <cell r="H187">
            <v>0</v>
          </cell>
          <cell r="I187">
            <v>0</v>
          </cell>
          <cell r="J187">
            <v>0</v>
          </cell>
          <cell r="K187">
            <v>0</v>
          </cell>
          <cell r="L187">
            <v>0</v>
          </cell>
          <cell r="M187">
            <v>0</v>
          </cell>
          <cell r="N187">
            <v>0</v>
          </cell>
          <cell r="O187">
            <v>0</v>
          </cell>
          <cell r="P187">
            <v>0</v>
          </cell>
        </row>
        <row r="188">
          <cell r="A188">
            <v>186</v>
          </cell>
          <cell r="C188" t="str">
            <v>6-6 LE Sales</v>
          </cell>
          <cell r="E188">
            <v>0</v>
          </cell>
          <cell r="F188">
            <v>0</v>
          </cell>
          <cell r="G188">
            <v>0</v>
          </cell>
          <cell r="H188">
            <v>0</v>
          </cell>
          <cell r="I188">
            <v>0</v>
          </cell>
          <cell r="J188">
            <v>0</v>
          </cell>
          <cell r="K188">
            <v>0</v>
          </cell>
          <cell r="L188">
            <v>0</v>
          </cell>
          <cell r="M188">
            <v>0</v>
          </cell>
          <cell r="N188">
            <v>0</v>
          </cell>
          <cell r="O188">
            <v>0</v>
          </cell>
          <cell r="P188">
            <v>0</v>
          </cell>
        </row>
        <row r="189">
          <cell r="A189">
            <v>187</v>
          </cell>
          <cell r="C189" t="str">
            <v>7-5 LE Sales</v>
          </cell>
          <cell r="E189">
            <v>0</v>
          </cell>
          <cell r="F189">
            <v>0</v>
          </cell>
          <cell r="G189">
            <v>0</v>
          </cell>
          <cell r="H189">
            <v>0</v>
          </cell>
          <cell r="I189">
            <v>0</v>
          </cell>
          <cell r="J189">
            <v>0</v>
          </cell>
          <cell r="K189">
            <v>0</v>
          </cell>
          <cell r="L189">
            <v>0</v>
          </cell>
          <cell r="M189">
            <v>0</v>
          </cell>
          <cell r="N189">
            <v>0</v>
          </cell>
          <cell r="O189">
            <v>0</v>
          </cell>
          <cell r="P189">
            <v>0</v>
          </cell>
        </row>
        <row r="190">
          <cell r="A190">
            <v>188</v>
          </cell>
        </row>
        <row r="191">
          <cell r="A191">
            <v>189</v>
          </cell>
          <cell r="C191" t="str">
            <v>YTD</v>
          </cell>
        </row>
        <row r="192">
          <cell r="A192">
            <v>190</v>
          </cell>
          <cell r="C192" t="str">
            <v>11-1 LE Revenue</v>
          </cell>
          <cell r="E192">
            <v>352.96459638999994</v>
          </cell>
          <cell r="F192">
            <v>683.47555012999987</v>
          </cell>
          <cell r="G192">
            <v>1019.7689424099999</v>
          </cell>
          <cell r="H192">
            <v>1331.8482292699998</v>
          </cell>
          <cell r="I192">
            <v>1637.8208871599998</v>
          </cell>
          <cell r="J192">
            <v>2014.9045508899997</v>
          </cell>
          <cell r="K192">
            <v>2456.8650801799995</v>
          </cell>
          <cell r="L192">
            <v>2892.4969724699995</v>
          </cell>
          <cell r="M192">
            <v>3238.9480570999995</v>
          </cell>
          <cell r="N192">
            <v>3590.9371095899996</v>
          </cell>
          <cell r="O192">
            <v>3926.5810265399996</v>
          </cell>
          <cell r="P192">
            <v>4315.7610265399999</v>
          </cell>
        </row>
        <row r="193">
          <cell r="A193">
            <v>191</v>
          </cell>
          <cell r="C193" t="str">
            <v>Revised 6-6 LE Revenue</v>
          </cell>
          <cell r="E193">
            <v>352.96459638999994</v>
          </cell>
          <cell r="F193">
            <v>683.47555012999987</v>
          </cell>
          <cell r="G193">
            <v>1019.7689424099999</v>
          </cell>
          <cell r="H193">
            <v>1331.8482292699998</v>
          </cell>
          <cell r="I193">
            <v>1637.8208871599998</v>
          </cell>
          <cell r="J193">
            <v>2014.9045508899997</v>
          </cell>
          <cell r="K193">
            <v>2419.8445508899995</v>
          </cell>
          <cell r="L193">
            <v>2799.4545508899996</v>
          </cell>
          <cell r="M193">
            <v>3115.8545508899997</v>
          </cell>
          <cell r="N193">
            <v>3405.1045508899997</v>
          </cell>
          <cell r="O193">
            <v>3723.8745508899997</v>
          </cell>
          <cell r="P193">
            <v>4104.28455089</v>
          </cell>
        </row>
        <row r="194">
          <cell r="A194">
            <v>192</v>
          </cell>
          <cell r="C194" t="str">
            <v>9-3 LE Revenue</v>
          </cell>
          <cell r="E194">
            <v>352.96459638999994</v>
          </cell>
          <cell r="F194">
            <v>683.47555012999987</v>
          </cell>
          <cell r="G194">
            <v>1019.7689424099999</v>
          </cell>
          <cell r="H194">
            <v>1331.8482292699998</v>
          </cell>
          <cell r="I194">
            <v>1637.8208871599998</v>
          </cell>
          <cell r="J194">
            <v>2014.9045508899997</v>
          </cell>
          <cell r="K194">
            <v>2456.8650801799995</v>
          </cell>
          <cell r="L194">
            <v>2892.4969724699995</v>
          </cell>
          <cell r="M194">
            <v>3238.9480570999995</v>
          </cell>
          <cell r="N194">
            <v>3544.2580570999994</v>
          </cell>
          <cell r="O194">
            <v>3876.5780570999996</v>
          </cell>
          <cell r="P194">
            <v>4269.7080570999997</v>
          </cell>
        </row>
        <row r="195">
          <cell r="A195">
            <v>193</v>
          </cell>
        </row>
        <row r="196">
          <cell r="A196">
            <v>194</v>
          </cell>
          <cell r="C196" t="str">
            <v>11-1 LE Fuel &amp; Purchased Power</v>
          </cell>
          <cell r="E196">
            <v>184.43913425000002</v>
          </cell>
          <cell r="F196">
            <v>355.24292832000003</v>
          </cell>
          <cell r="G196">
            <v>529.82205448000002</v>
          </cell>
          <cell r="H196">
            <v>691.48568379000005</v>
          </cell>
          <cell r="I196">
            <v>849.43047333000004</v>
          </cell>
          <cell r="J196">
            <v>1034.0969260000002</v>
          </cell>
          <cell r="K196">
            <v>1254.4680814900003</v>
          </cell>
          <cell r="L196">
            <v>1473.6551966700004</v>
          </cell>
          <cell r="M196">
            <v>1648.2767793700004</v>
          </cell>
          <cell r="N196">
            <v>1828.3990006200004</v>
          </cell>
          <cell r="O196">
            <v>2006.2988705000002</v>
          </cell>
          <cell r="P196">
            <v>2215.0088705000003</v>
          </cell>
        </row>
        <row r="197">
          <cell r="A197">
            <v>195</v>
          </cell>
          <cell r="C197" t="str">
            <v>Revised 6-6 LE Fuel &amp; Purchased Power</v>
          </cell>
          <cell r="E197">
            <v>184.43913425000002</v>
          </cell>
          <cell r="F197">
            <v>355.24292832000003</v>
          </cell>
          <cell r="G197">
            <v>529.82205448000002</v>
          </cell>
          <cell r="H197">
            <v>691.48568379000005</v>
          </cell>
          <cell r="I197">
            <v>849.43047333000004</v>
          </cell>
          <cell r="J197">
            <v>1034.0969260000002</v>
          </cell>
          <cell r="K197">
            <v>1230.9369260000003</v>
          </cell>
          <cell r="L197">
            <v>1420.1769260000003</v>
          </cell>
          <cell r="M197">
            <v>1574.5969260000004</v>
          </cell>
          <cell r="N197">
            <v>1721.9669260000005</v>
          </cell>
          <cell r="O197">
            <v>1887.0269260000005</v>
          </cell>
          <cell r="P197">
            <v>2089.6569260000006</v>
          </cell>
        </row>
        <row r="198">
          <cell r="A198">
            <v>196</v>
          </cell>
          <cell r="C198" t="str">
            <v>9-3 LE Fuel &amp; Purchased Power</v>
          </cell>
          <cell r="E198">
            <v>184.43913425000002</v>
          </cell>
          <cell r="F198">
            <v>355.24292832000003</v>
          </cell>
          <cell r="G198">
            <v>529.82205448000002</v>
          </cell>
          <cell r="H198">
            <v>691.48568379000005</v>
          </cell>
          <cell r="I198">
            <v>849.43047333000004</v>
          </cell>
          <cell r="J198">
            <v>1034.0969260000002</v>
          </cell>
          <cell r="K198">
            <v>1254.4680814900003</v>
          </cell>
          <cell r="L198">
            <v>1473.6551966700004</v>
          </cell>
          <cell r="M198">
            <v>1648.2767793700004</v>
          </cell>
          <cell r="N198">
            <v>1807.5467793700004</v>
          </cell>
          <cell r="O198">
            <v>1983.9467793700005</v>
          </cell>
          <cell r="P198">
            <v>2196.6067793700004</v>
          </cell>
        </row>
        <row r="199">
          <cell r="A199">
            <v>197</v>
          </cell>
        </row>
        <row r="200">
          <cell r="A200">
            <v>198</v>
          </cell>
          <cell r="C200" t="str">
            <v>11-1 LE Direct</v>
          </cell>
          <cell r="E200">
            <v>14.28798944</v>
          </cell>
          <cell r="F200">
            <v>25.833176529999999</v>
          </cell>
          <cell r="G200">
            <v>39.61807168</v>
          </cell>
          <cell r="H200">
            <v>53.398952390000005</v>
          </cell>
          <cell r="I200">
            <v>66.844605110000003</v>
          </cell>
          <cell r="J200">
            <v>78.83336362</v>
          </cell>
          <cell r="K200">
            <v>93.242888949999994</v>
          </cell>
          <cell r="L200">
            <v>107.43424802</v>
          </cell>
          <cell r="M200">
            <v>119.4513795</v>
          </cell>
          <cell r="N200">
            <v>131.46927663</v>
          </cell>
          <cell r="O200">
            <v>142.50211590999999</v>
          </cell>
          <cell r="P200">
            <v>151.72211590999999</v>
          </cell>
        </row>
        <row r="201">
          <cell r="A201">
            <v>199</v>
          </cell>
          <cell r="C201" t="str">
            <v>Revised 6-6 LE Direct</v>
          </cell>
          <cell r="E201">
            <v>14.28798944</v>
          </cell>
          <cell r="F201">
            <v>25.833176529999999</v>
          </cell>
          <cell r="G201">
            <v>39.61807168</v>
          </cell>
          <cell r="H201">
            <v>53.398952390000005</v>
          </cell>
          <cell r="I201">
            <v>66.844605110000003</v>
          </cell>
          <cell r="J201">
            <v>78.83336362</v>
          </cell>
          <cell r="K201">
            <v>90.673363620000003</v>
          </cell>
          <cell r="L201">
            <v>102.40336362000001</v>
          </cell>
          <cell r="M201">
            <v>114.54336362000001</v>
          </cell>
          <cell r="N201">
            <v>125.96336362000001</v>
          </cell>
          <cell r="O201">
            <v>137.18336362000002</v>
          </cell>
          <cell r="P201">
            <v>149.85336362000001</v>
          </cell>
        </row>
        <row r="202">
          <cell r="A202">
            <v>200</v>
          </cell>
          <cell r="C202" t="str">
            <v>9-3 LE Direct</v>
          </cell>
          <cell r="E202">
            <v>14.28798944</v>
          </cell>
          <cell r="F202">
            <v>25.833176529999999</v>
          </cell>
          <cell r="G202">
            <v>39.61807168</v>
          </cell>
          <cell r="H202">
            <v>53.398952390000005</v>
          </cell>
          <cell r="I202">
            <v>66.844605110000003</v>
          </cell>
          <cell r="J202">
            <v>78.83336362</v>
          </cell>
          <cell r="K202">
            <v>93.242888949999994</v>
          </cell>
          <cell r="L202">
            <v>107.43424802</v>
          </cell>
          <cell r="M202">
            <v>119.4513795</v>
          </cell>
          <cell r="N202">
            <v>132.1113795</v>
          </cell>
          <cell r="O202">
            <v>145.32137950000001</v>
          </cell>
          <cell r="P202">
            <v>159.0813795</v>
          </cell>
        </row>
        <row r="203">
          <cell r="A203">
            <v>201</v>
          </cell>
        </row>
        <row r="204">
          <cell r="A204">
            <v>202</v>
          </cell>
          <cell r="C204" t="str">
            <v>11-1 LE Indirect</v>
          </cell>
          <cell r="E204">
            <v>25.268454519999999</v>
          </cell>
          <cell r="F204">
            <v>43.302818389999999</v>
          </cell>
          <cell r="G204">
            <v>65.516654490000008</v>
          </cell>
          <cell r="H204">
            <v>85.438065930000008</v>
          </cell>
          <cell r="I204">
            <v>103.11193611</v>
          </cell>
          <cell r="J204">
            <v>127.64847273000001</v>
          </cell>
          <cell r="K204">
            <v>152.4909955</v>
          </cell>
          <cell r="L204">
            <v>170.18613278999999</v>
          </cell>
          <cell r="M204">
            <v>191.50437846</v>
          </cell>
          <cell r="N204">
            <v>211.28247951</v>
          </cell>
          <cell r="O204">
            <v>231.78881476999999</v>
          </cell>
          <cell r="P204">
            <v>241.81881476999999</v>
          </cell>
        </row>
        <row r="205">
          <cell r="A205">
            <v>203</v>
          </cell>
          <cell r="C205" t="str">
            <v>Revised 6-6 LE Indirect</v>
          </cell>
          <cell r="E205">
            <v>25.268454519999999</v>
          </cell>
          <cell r="F205">
            <v>43.302818389999999</v>
          </cell>
          <cell r="G205">
            <v>65.516654490000008</v>
          </cell>
          <cell r="H205">
            <v>85.438065930000008</v>
          </cell>
          <cell r="I205">
            <v>103.11193611</v>
          </cell>
          <cell r="J205">
            <v>127.64847273000001</v>
          </cell>
          <cell r="K205">
            <v>150.60847273000002</v>
          </cell>
          <cell r="L205">
            <v>174.01847273000001</v>
          </cell>
          <cell r="M205">
            <v>195.97847273000002</v>
          </cell>
          <cell r="N205">
            <v>206.39847273000001</v>
          </cell>
          <cell r="O205">
            <v>224.09847273000003</v>
          </cell>
          <cell r="P205">
            <v>243.76847273000004</v>
          </cell>
        </row>
        <row r="206">
          <cell r="A206">
            <v>204</v>
          </cell>
          <cell r="C206" t="str">
            <v>9-3 LE Indirect</v>
          </cell>
          <cell r="E206">
            <v>25.268454519999999</v>
          </cell>
          <cell r="F206">
            <v>43.302818389999999</v>
          </cell>
          <cell r="G206">
            <v>65.516654490000008</v>
          </cell>
          <cell r="H206">
            <v>85.438065930000008</v>
          </cell>
          <cell r="I206">
            <v>103.11193611</v>
          </cell>
          <cell r="J206">
            <v>127.64847273000001</v>
          </cell>
          <cell r="K206">
            <v>152.4909955</v>
          </cell>
          <cell r="L206">
            <v>170.18613278999999</v>
          </cell>
          <cell r="M206">
            <v>191.50437846</v>
          </cell>
          <cell r="N206">
            <v>200.84437846</v>
          </cell>
          <cell r="O206">
            <v>220.01437845999999</v>
          </cell>
          <cell r="P206">
            <v>240.69437846</v>
          </cell>
        </row>
        <row r="207">
          <cell r="A207">
            <v>205</v>
          </cell>
        </row>
        <row r="208">
          <cell r="A208">
            <v>206</v>
          </cell>
          <cell r="C208" t="str">
            <v>11-1 LE SG&amp;A</v>
          </cell>
          <cell r="E208">
            <v>2.9470263299999999</v>
          </cell>
          <cell r="F208">
            <v>10.09671749</v>
          </cell>
          <cell r="G208">
            <v>13.97285407</v>
          </cell>
          <cell r="H208">
            <v>20.798567259999999</v>
          </cell>
          <cell r="I208">
            <v>27.24581388</v>
          </cell>
          <cell r="J208">
            <v>36.93215447</v>
          </cell>
          <cell r="K208">
            <v>42.422782910000002</v>
          </cell>
          <cell r="L208">
            <v>50.588008240000001</v>
          </cell>
          <cell r="M208">
            <v>61.28047033</v>
          </cell>
          <cell r="N208">
            <v>67.480894199999994</v>
          </cell>
          <cell r="O208">
            <v>76.887645859999992</v>
          </cell>
          <cell r="P208">
            <v>92.34764586</v>
          </cell>
        </row>
        <row r="209">
          <cell r="A209">
            <v>207</v>
          </cell>
          <cell r="C209" t="str">
            <v>Revised 6-6 LE SG&amp;A</v>
          </cell>
          <cell r="E209">
            <v>2.9470263299999999</v>
          </cell>
          <cell r="F209">
            <v>10.09671749</v>
          </cell>
          <cell r="G209">
            <v>13.97285407</v>
          </cell>
          <cell r="H209">
            <v>20.798567259999999</v>
          </cell>
          <cell r="I209">
            <v>27.24581388</v>
          </cell>
          <cell r="J209">
            <v>36.93215447</v>
          </cell>
          <cell r="K209">
            <v>46.822154470000001</v>
          </cell>
          <cell r="L209">
            <v>57.262154469999999</v>
          </cell>
          <cell r="M209">
            <v>71.662154470000004</v>
          </cell>
          <cell r="N209">
            <v>82.662154470000004</v>
          </cell>
          <cell r="O209">
            <v>93.442154470000006</v>
          </cell>
          <cell r="P209">
            <v>91.392154470000008</v>
          </cell>
        </row>
        <row r="210">
          <cell r="A210">
            <v>208</v>
          </cell>
          <cell r="C210" t="str">
            <v>9-3 LE SG&amp;A</v>
          </cell>
          <cell r="E210">
            <v>2.9470263299999999</v>
          </cell>
          <cell r="F210">
            <v>10.09671749</v>
          </cell>
          <cell r="G210">
            <v>13.97285407</v>
          </cell>
          <cell r="H210">
            <v>20.798567259999999</v>
          </cell>
          <cell r="I210">
            <v>27.24581388</v>
          </cell>
          <cell r="J210">
            <v>36.93215447</v>
          </cell>
          <cell r="K210">
            <v>42.422782910000002</v>
          </cell>
          <cell r="L210">
            <v>50.588008240000001</v>
          </cell>
          <cell r="M210">
            <v>61.28047033</v>
          </cell>
          <cell r="N210">
            <v>71.860470329999998</v>
          </cell>
          <cell r="O210">
            <v>98.850470330000007</v>
          </cell>
          <cell r="P210">
            <v>114.44047033000001</v>
          </cell>
        </row>
        <row r="211">
          <cell r="A211">
            <v>209</v>
          </cell>
        </row>
        <row r="212">
          <cell r="A212">
            <v>210</v>
          </cell>
          <cell r="C212" t="str">
            <v>11-1 LE BSC</v>
          </cell>
          <cell r="E212">
            <v>1.8496765900000001</v>
          </cell>
          <cell r="F212">
            <v>4.0228106700000001</v>
          </cell>
          <cell r="G212">
            <v>6.6565343000000006</v>
          </cell>
          <cell r="H212">
            <v>8.3914568500000009</v>
          </cell>
          <cell r="I212">
            <v>10.66266811</v>
          </cell>
          <cell r="J212">
            <v>13.34685378</v>
          </cell>
          <cell r="K212">
            <v>15.05601328</v>
          </cell>
          <cell r="L212">
            <v>16.636809890000002</v>
          </cell>
          <cell r="M212">
            <v>19.047301820000001</v>
          </cell>
          <cell r="N212">
            <v>21.36478404</v>
          </cell>
          <cell r="O212">
            <v>24.688572610000001</v>
          </cell>
          <cell r="P212">
            <v>26.718572610000002</v>
          </cell>
        </row>
        <row r="213">
          <cell r="A213">
            <v>211</v>
          </cell>
          <cell r="C213" t="str">
            <v>Revised 6-6 LE BSC</v>
          </cell>
          <cell r="E213">
            <v>1.8496765900000001</v>
          </cell>
          <cell r="F213">
            <v>4.0228106700000001</v>
          </cell>
          <cell r="G213">
            <v>6.6565343000000006</v>
          </cell>
          <cell r="H213">
            <v>8.3914568500000009</v>
          </cell>
          <cell r="I213">
            <v>10.66266811</v>
          </cell>
          <cell r="J213">
            <v>13.34685378</v>
          </cell>
          <cell r="K213">
            <v>15.736853780000001</v>
          </cell>
          <cell r="L213">
            <v>18.146853780000001</v>
          </cell>
          <cell r="M213">
            <v>20.746853780000002</v>
          </cell>
          <cell r="N213">
            <v>23.246853780000002</v>
          </cell>
          <cell r="O213">
            <v>25.726853780000003</v>
          </cell>
          <cell r="P213">
            <v>27.446853780000001</v>
          </cell>
        </row>
        <row r="214">
          <cell r="A214">
            <v>212</v>
          </cell>
          <cell r="C214" t="str">
            <v>9-3 LE BSC</v>
          </cell>
          <cell r="E214">
            <v>1.8496765900000001</v>
          </cell>
          <cell r="F214">
            <v>4.0228106700000001</v>
          </cell>
          <cell r="G214">
            <v>6.6565343000000006</v>
          </cell>
          <cell r="H214">
            <v>8.3914568500000009</v>
          </cell>
          <cell r="I214">
            <v>10.66266811</v>
          </cell>
          <cell r="J214">
            <v>13.34685378</v>
          </cell>
          <cell r="K214">
            <v>15.05601328</v>
          </cell>
          <cell r="L214">
            <v>16.636809890000002</v>
          </cell>
          <cell r="M214">
            <v>19.047301820000001</v>
          </cell>
          <cell r="N214">
            <v>21.327301820000002</v>
          </cell>
          <cell r="O214">
            <v>23.597301820000002</v>
          </cell>
          <cell r="P214">
            <v>25.327301820000002</v>
          </cell>
        </row>
        <row r="215">
          <cell r="A215">
            <v>213</v>
          </cell>
        </row>
        <row r="216">
          <cell r="A216">
            <v>214</v>
          </cell>
          <cell r="C216" t="str">
            <v>11-1 LE Corp Center Allocation</v>
          </cell>
          <cell r="E216">
            <v>1.2568443500000002</v>
          </cell>
          <cell r="F216">
            <v>3.2054696500000004</v>
          </cell>
          <cell r="G216">
            <v>10.13686813</v>
          </cell>
          <cell r="H216">
            <v>11.153278950000001</v>
          </cell>
          <cell r="I216">
            <v>12.94702887</v>
          </cell>
          <cell r="J216">
            <v>12.696746390000001</v>
          </cell>
          <cell r="K216">
            <v>13.877572010000002</v>
          </cell>
          <cell r="L216">
            <v>15.305770010000002</v>
          </cell>
          <cell r="M216">
            <v>17.109066380000002</v>
          </cell>
          <cell r="N216">
            <v>18.437877320000002</v>
          </cell>
          <cell r="O216">
            <v>20.914661150000001</v>
          </cell>
          <cell r="P216">
            <v>23.834661150000002</v>
          </cell>
        </row>
        <row r="217">
          <cell r="A217">
            <v>215</v>
          </cell>
          <cell r="C217" t="str">
            <v>Revised 6-6 LE Corp Center Allocation</v>
          </cell>
          <cell r="E217">
            <v>1.2568443500000002</v>
          </cell>
          <cell r="F217">
            <v>3.2054696500000004</v>
          </cell>
          <cell r="G217">
            <v>10.13686813</v>
          </cell>
          <cell r="H217">
            <v>11.153278950000001</v>
          </cell>
          <cell r="I217">
            <v>12.94702887</v>
          </cell>
          <cell r="J217">
            <v>12.696746390000001</v>
          </cell>
          <cell r="K217">
            <v>14.206746390000001</v>
          </cell>
          <cell r="L217">
            <v>15.706746390000001</v>
          </cell>
          <cell r="M217">
            <v>17.476746390000002</v>
          </cell>
          <cell r="N217">
            <v>19.066746390000002</v>
          </cell>
          <cell r="O217">
            <v>20.206746390000003</v>
          </cell>
          <cell r="P217">
            <v>21.616746390000003</v>
          </cell>
        </row>
        <row r="218">
          <cell r="A218">
            <v>216</v>
          </cell>
          <cell r="C218" t="str">
            <v>9-3 LE Corp Center Allocation</v>
          </cell>
          <cell r="E218">
            <v>1.2568443500000002</v>
          </cell>
          <cell r="F218">
            <v>3.2054696500000004</v>
          </cell>
          <cell r="G218">
            <v>10.13686813</v>
          </cell>
          <cell r="H218">
            <v>11.153278950000001</v>
          </cell>
          <cell r="I218">
            <v>12.94702887</v>
          </cell>
          <cell r="J218">
            <v>12.696746390000001</v>
          </cell>
          <cell r="K218">
            <v>13.877572010000002</v>
          </cell>
          <cell r="L218">
            <v>15.305770010000002</v>
          </cell>
          <cell r="M218">
            <v>17.109066380000002</v>
          </cell>
          <cell r="N218">
            <v>18.969066380000001</v>
          </cell>
          <cell r="O218">
            <v>20.739066380000001</v>
          </cell>
          <cell r="P218">
            <v>23.86906638</v>
          </cell>
        </row>
        <row r="219">
          <cell r="A219">
            <v>217</v>
          </cell>
        </row>
        <row r="220">
          <cell r="A220">
            <v>218</v>
          </cell>
          <cell r="C220" t="str">
            <v>11-1 LE Earnings from Invest.Equity(enter income as neg)</v>
          </cell>
          <cell r="E220">
            <v>1.1442000000000001E-2</v>
          </cell>
          <cell r="F220">
            <v>1.1442000000000001E-2</v>
          </cell>
          <cell r="G220">
            <v>1.1442000000000001E-2</v>
          </cell>
          <cell r="H220">
            <v>-4.8599999999999997E-3</v>
          </cell>
          <cell r="I220">
            <v>-4.8599999999999997E-3</v>
          </cell>
          <cell r="J220">
            <v>-4.8599999999999997E-3</v>
          </cell>
          <cell r="K220">
            <v>-4.8599999999999997E-3</v>
          </cell>
          <cell r="L220">
            <v>-4.8599999999999997E-3</v>
          </cell>
          <cell r="M220">
            <v>-0.27091762000000474</v>
          </cell>
          <cell r="N220">
            <v>-0.35244724000000949</v>
          </cell>
          <cell r="O220">
            <v>-0.31953124000000949</v>
          </cell>
          <cell r="P220">
            <v>-0.31953124000000949</v>
          </cell>
        </row>
        <row r="221">
          <cell r="A221">
            <v>219</v>
          </cell>
          <cell r="C221" t="str">
            <v>Revised 6-6 LE Earnings from Invest.Equity(enter income as neg)</v>
          </cell>
          <cell r="E221">
            <v>1.1442000000000001E-2</v>
          </cell>
          <cell r="F221">
            <v>1.1442000000000001E-2</v>
          </cell>
          <cell r="G221">
            <v>1.1442000000000001E-2</v>
          </cell>
          <cell r="H221">
            <v>-4.8599999999999997E-3</v>
          </cell>
          <cell r="I221">
            <v>-4.8599999999999997E-3</v>
          </cell>
          <cell r="J221">
            <v>-4.8599999999999997E-3</v>
          </cell>
          <cell r="K221">
            <v>-4.8599999999999997E-3</v>
          </cell>
          <cell r="L221">
            <v>-4.8599999999999997E-3</v>
          </cell>
          <cell r="M221">
            <v>-4.8599999999999997E-3</v>
          </cell>
          <cell r="N221">
            <v>-4.8599999999999997E-3</v>
          </cell>
          <cell r="O221">
            <v>-4.8599999999999997E-3</v>
          </cell>
          <cell r="P221">
            <v>-4.8599999999999997E-3</v>
          </cell>
        </row>
        <row r="222">
          <cell r="A222">
            <v>220</v>
          </cell>
          <cell r="C222" t="str">
            <v>9-3 LE Earnings from Invest.Equity(enter income as neg)</v>
          </cell>
          <cell r="E222">
            <v>1.1442000000000001E-2</v>
          </cell>
          <cell r="F222">
            <v>1.1442000000000001E-2</v>
          </cell>
          <cell r="G222">
            <v>1.1442000000000001E-2</v>
          </cell>
          <cell r="H222">
            <v>-4.8599999999999997E-3</v>
          </cell>
          <cell r="I222">
            <v>-4.8599999999999997E-3</v>
          </cell>
          <cell r="J222">
            <v>-4.8599999999999997E-3</v>
          </cell>
          <cell r="K222">
            <v>-4.8599999999999997E-3</v>
          </cell>
          <cell r="L222">
            <v>-4.8599999999999997E-3</v>
          </cell>
          <cell r="M222">
            <v>-0.27091762000000474</v>
          </cell>
          <cell r="N222">
            <v>-0.27091762000000474</v>
          </cell>
          <cell r="O222">
            <v>-0.27091762000000474</v>
          </cell>
          <cell r="P222">
            <v>-0.27091762000000474</v>
          </cell>
        </row>
        <row r="223">
          <cell r="A223">
            <v>221</v>
          </cell>
        </row>
        <row r="224">
          <cell r="A224">
            <v>222</v>
          </cell>
          <cell r="C224" t="str">
            <v>11-1 LE Loss/(Gain) on Assets Disposal</v>
          </cell>
          <cell r="E224">
            <v>-3.4518519999999997E-2</v>
          </cell>
          <cell r="F224">
            <v>-3.4564899999999996E-2</v>
          </cell>
          <cell r="G224">
            <v>-3.4564899999999996E-2</v>
          </cell>
          <cell r="H224">
            <v>-3.4564899999999996E-2</v>
          </cell>
          <cell r="I224">
            <v>-0.13240768999999999</v>
          </cell>
          <cell r="J224">
            <v>-3.4695119999999982E-2</v>
          </cell>
          <cell r="K224">
            <v>-0.85473634999999992</v>
          </cell>
          <cell r="L224">
            <v>-0.89266541999999993</v>
          </cell>
          <cell r="M224">
            <v>-0.91721418999999993</v>
          </cell>
          <cell r="N224">
            <v>-0.61529728999999989</v>
          </cell>
          <cell r="O224">
            <v>-6.6182039999999831E-2</v>
          </cell>
          <cell r="P224">
            <v>-6.6182039999999831E-2</v>
          </cell>
        </row>
        <row r="225">
          <cell r="A225">
            <v>223</v>
          </cell>
          <cell r="C225" t="str">
            <v>Revised 6-6 LE Loss/(Gain) on Assets Disposal</v>
          </cell>
          <cell r="E225">
            <v>-3.4518519999999997E-2</v>
          </cell>
          <cell r="F225">
            <v>-3.4564899999999996E-2</v>
          </cell>
          <cell r="G225">
            <v>-3.4564899999999996E-2</v>
          </cell>
          <cell r="H225">
            <v>-3.4564899999999996E-2</v>
          </cell>
          <cell r="I225">
            <v>-0.13240768999999999</v>
          </cell>
          <cell r="J225">
            <v>-3.4695119999999982E-2</v>
          </cell>
          <cell r="K225">
            <v>-3.4695119999999982E-2</v>
          </cell>
          <cell r="L225">
            <v>-3.4695119999999982E-2</v>
          </cell>
          <cell r="M225">
            <v>-3.4695119999999982E-2</v>
          </cell>
          <cell r="N225">
            <v>-3.4695119999999982E-2</v>
          </cell>
          <cell r="O225">
            <v>-3.4695119999999982E-2</v>
          </cell>
          <cell r="P225">
            <v>-3.4695119999999982E-2</v>
          </cell>
        </row>
        <row r="226">
          <cell r="A226">
            <v>224</v>
          </cell>
          <cell r="C226" t="str">
            <v>9-3 LE Loss/(Gain) on Assets Disposal</v>
          </cell>
          <cell r="E226">
            <v>-3.4518519999999997E-2</v>
          </cell>
          <cell r="F226">
            <v>-3.4564899999999996E-2</v>
          </cell>
          <cell r="G226">
            <v>-3.4564899999999996E-2</v>
          </cell>
          <cell r="H226">
            <v>-3.4564899999999996E-2</v>
          </cell>
          <cell r="I226">
            <v>-0.13240768999999999</v>
          </cell>
          <cell r="J226">
            <v>-3.4695119999999982E-2</v>
          </cell>
          <cell r="K226">
            <v>-0.85473634999999992</v>
          </cell>
          <cell r="L226">
            <v>-0.89266541999999993</v>
          </cell>
          <cell r="M226">
            <v>-0.91721418999999993</v>
          </cell>
          <cell r="N226">
            <v>-0.91721418999999993</v>
          </cell>
          <cell r="O226">
            <v>-0.91721418999999993</v>
          </cell>
          <cell r="P226">
            <v>-0.91721418999999993</v>
          </cell>
        </row>
        <row r="227">
          <cell r="A227">
            <v>225</v>
          </cell>
        </row>
        <row r="228">
          <cell r="A228">
            <v>226</v>
          </cell>
          <cell r="C228" t="str">
            <v>11-1 LE Other Operating Expenses</v>
          </cell>
          <cell r="E228">
            <v>2.358824E-2</v>
          </cell>
          <cell r="F228">
            <v>1.2748860000000001E-2</v>
          </cell>
          <cell r="G228">
            <v>2.9675800000000009E-3</v>
          </cell>
          <cell r="H228">
            <v>3.2308199999999995E-2</v>
          </cell>
          <cell r="I228">
            <v>-12.279647130000001</v>
          </cell>
          <cell r="J228">
            <v>-0.60753662000000297</v>
          </cell>
          <cell r="K228">
            <v>-1.1686330400000031</v>
          </cell>
          <cell r="L228">
            <v>-1.7453313000000032</v>
          </cell>
          <cell r="M228">
            <v>-2.3639453100000032</v>
          </cell>
          <cell r="N228">
            <v>-2.972214550000003</v>
          </cell>
          <cell r="O228">
            <v>-3.5912031500000028</v>
          </cell>
          <cell r="P228">
            <v>-4.2112031500000029</v>
          </cell>
        </row>
        <row r="229">
          <cell r="A229">
            <v>227</v>
          </cell>
          <cell r="C229" t="str">
            <v>Revised 6-6 LE Other Operating Expenses</v>
          </cell>
          <cell r="E229">
            <v>2.358824E-2</v>
          </cell>
          <cell r="F229">
            <v>1.2748860000000001E-2</v>
          </cell>
          <cell r="G229">
            <v>2.9675800000000009E-3</v>
          </cell>
          <cell r="H229">
            <v>3.2308199999999995E-2</v>
          </cell>
          <cell r="I229">
            <v>-12.279647130000001</v>
          </cell>
          <cell r="J229">
            <v>-0.60753662000000297</v>
          </cell>
          <cell r="K229">
            <v>-1.2275366200000031</v>
          </cell>
          <cell r="L229">
            <v>-1.8475366200000032</v>
          </cell>
          <cell r="M229">
            <v>-2.4675366200000033</v>
          </cell>
          <cell r="N229">
            <v>-3.0875366200000034</v>
          </cell>
          <cell r="O229">
            <v>-3.7075366200000035</v>
          </cell>
          <cell r="P229">
            <v>-4.3275366200000036</v>
          </cell>
        </row>
        <row r="230">
          <cell r="A230">
            <v>228</v>
          </cell>
          <cell r="C230" t="str">
            <v>9-3 LE Other Operating Expenses</v>
          </cell>
          <cell r="E230">
            <v>2.358824E-2</v>
          </cell>
          <cell r="F230">
            <v>1.2748860000000001E-2</v>
          </cell>
          <cell r="G230">
            <v>2.9675800000000009E-3</v>
          </cell>
          <cell r="H230">
            <v>3.2308199999999995E-2</v>
          </cell>
          <cell r="I230">
            <v>-12.279647130000001</v>
          </cell>
          <cell r="J230">
            <v>-0.60753662000000297</v>
          </cell>
          <cell r="K230">
            <v>-1.1686330400000031</v>
          </cell>
          <cell r="L230">
            <v>-1.7453313000000032</v>
          </cell>
          <cell r="M230">
            <v>-2.3639453100000032</v>
          </cell>
          <cell r="N230">
            <v>-2.9839453100000033</v>
          </cell>
          <cell r="O230">
            <v>-3.6039453100000034</v>
          </cell>
          <cell r="P230">
            <v>-4.2239453100000031</v>
          </cell>
        </row>
        <row r="231">
          <cell r="A231">
            <v>229</v>
          </cell>
        </row>
        <row r="232">
          <cell r="A232">
            <v>230</v>
          </cell>
          <cell r="C232" t="str">
            <v>11-1 LE TOTI</v>
          </cell>
          <cell r="E232">
            <v>5.3787015600000005</v>
          </cell>
          <cell r="F232">
            <v>11.299529440000001</v>
          </cell>
          <cell r="G232">
            <v>15.13502707</v>
          </cell>
          <cell r="H232">
            <v>19.67407386</v>
          </cell>
          <cell r="I232">
            <v>24.500459060000001</v>
          </cell>
          <cell r="J232">
            <v>28.851596199999999</v>
          </cell>
          <cell r="K232">
            <v>33.455602720000002</v>
          </cell>
          <cell r="L232">
            <v>38.306381450000003</v>
          </cell>
          <cell r="M232">
            <v>49.919749700000004</v>
          </cell>
          <cell r="N232">
            <v>54.261851850000006</v>
          </cell>
          <cell r="O232">
            <v>58.596913920000006</v>
          </cell>
          <cell r="P232">
            <v>48.456913920000005</v>
          </cell>
        </row>
        <row r="233">
          <cell r="A233">
            <v>231</v>
          </cell>
          <cell r="C233" t="str">
            <v>Revised 6-6 LE TOTI</v>
          </cell>
          <cell r="E233">
            <v>5.3787015600000005</v>
          </cell>
          <cell r="F233">
            <v>11.299529440000001</v>
          </cell>
          <cell r="G233">
            <v>15.13502707</v>
          </cell>
          <cell r="H233">
            <v>19.67407386</v>
          </cell>
          <cell r="I233">
            <v>24.500459060000001</v>
          </cell>
          <cell r="J233">
            <v>28.851596199999999</v>
          </cell>
          <cell r="K233">
            <v>33.461596200000002</v>
          </cell>
          <cell r="L233">
            <v>38.071596200000002</v>
          </cell>
          <cell r="M233">
            <v>42.661596200000005</v>
          </cell>
          <cell r="N233">
            <v>47.261596200000007</v>
          </cell>
          <cell r="O233">
            <v>51.831596200000007</v>
          </cell>
          <cell r="P233">
            <v>56.411596200000005</v>
          </cell>
        </row>
        <row r="234">
          <cell r="A234">
            <v>232</v>
          </cell>
          <cell r="C234" t="str">
            <v>9-3 LE TOTI</v>
          </cell>
          <cell r="E234">
            <v>5.3787015600000005</v>
          </cell>
          <cell r="F234">
            <v>11.299529440000001</v>
          </cell>
          <cell r="G234">
            <v>15.13502707</v>
          </cell>
          <cell r="H234">
            <v>19.67407386</v>
          </cell>
          <cell r="I234">
            <v>24.500459060000001</v>
          </cell>
          <cell r="J234">
            <v>28.851596199999999</v>
          </cell>
          <cell r="K234">
            <v>33.455602720000002</v>
          </cell>
          <cell r="L234">
            <v>38.306381450000003</v>
          </cell>
          <cell r="M234">
            <v>49.919749700000004</v>
          </cell>
          <cell r="N234">
            <v>54.519749700000006</v>
          </cell>
          <cell r="O234">
            <v>59.089749700000006</v>
          </cell>
          <cell r="P234">
            <v>63.669749700000004</v>
          </cell>
        </row>
        <row r="235">
          <cell r="A235">
            <v>233</v>
          </cell>
        </row>
        <row r="236">
          <cell r="A236">
            <v>234</v>
          </cell>
          <cell r="C236" t="str">
            <v>11-1 LE Total O&amp;M</v>
          </cell>
          <cell r="E236">
            <v>50.989204510000008</v>
          </cell>
          <cell r="F236">
            <v>97.750148129999999</v>
          </cell>
          <cell r="G236">
            <v>151.01585442000001</v>
          </cell>
          <cell r="H236">
            <v>198.84727853999999</v>
          </cell>
          <cell r="I236">
            <v>232.89559632000001</v>
          </cell>
          <cell r="J236">
            <v>297.66209544999998</v>
          </cell>
          <cell r="K236">
            <v>348.51762598000005</v>
          </cell>
          <cell r="L236">
            <v>395.81449368</v>
          </cell>
          <cell r="M236">
            <v>454.76026907000005</v>
          </cell>
          <cell r="N236">
            <v>500.35720447</v>
          </cell>
          <cell r="O236">
            <v>551.40180778999991</v>
          </cell>
          <cell r="P236">
            <v>580.30180779</v>
          </cell>
        </row>
        <row r="237">
          <cell r="A237">
            <v>235</v>
          </cell>
          <cell r="C237" t="str">
            <v>Revised 6-6 LE Total O&amp;M</v>
          </cell>
          <cell r="E237">
            <v>50.989204510000008</v>
          </cell>
          <cell r="F237">
            <v>97.750148129999999</v>
          </cell>
          <cell r="G237">
            <v>151.01585442000001</v>
          </cell>
          <cell r="H237">
            <v>198.84727853999999</v>
          </cell>
          <cell r="I237">
            <v>232.89559632000001</v>
          </cell>
          <cell r="J237">
            <v>297.66209544999998</v>
          </cell>
          <cell r="K237">
            <v>350.24209544999997</v>
          </cell>
          <cell r="L237">
            <v>403.72209544999998</v>
          </cell>
          <cell r="M237">
            <v>460.56209545000013</v>
          </cell>
          <cell r="N237">
            <v>501.47209545000004</v>
          </cell>
          <cell r="O237">
            <v>548.74209545000008</v>
          </cell>
          <cell r="P237">
            <v>586.12209544999996</v>
          </cell>
        </row>
        <row r="238">
          <cell r="A238">
            <v>236</v>
          </cell>
          <cell r="C238" t="str">
            <v>9-3 LE Total O&amp;M</v>
          </cell>
          <cell r="E238">
            <v>50.989204510000008</v>
          </cell>
          <cell r="F238">
            <v>97.750148129999999</v>
          </cell>
          <cell r="G238">
            <v>151.01585442000001</v>
          </cell>
          <cell r="H238">
            <v>198.84727853999999</v>
          </cell>
          <cell r="I238">
            <v>232.89559632000001</v>
          </cell>
          <cell r="J238">
            <v>297.66209544999998</v>
          </cell>
          <cell r="K238">
            <v>348.51762598000005</v>
          </cell>
          <cell r="L238">
            <v>395.81449368</v>
          </cell>
          <cell r="M238">
            <v>454.76026907000005</v>
          </cell>
          <cell r="N238">
            <v>495.46026907000009</v>
          </cell>
          <cell r="O238">
            <v>562.82026906999999</v>
          </cell>
          <cell r="P238">
            <v>621.67026907000013</v>
          </cell>
        </row>
        <row r="239">
          <cell r="A239">
            <v>237</v>
          </cell>
        </row>
        <row r="240">
          <cell r="A240">
            <v>238</v>
          </cell>
          <cell r="C240" t="str">
            <v>11-1 LE D&amp;A</v>
          </cell>
          <cell r="E240">
            <v>39.035454739999999</v>
          </cell>
          <cell r="F240">
            <v>75.692857610000004</v>
          </cell>
          <cell r="G240">
            <v>112.0799232</v>
          </cell>
          <cell r="H240">
            <v>146.49630693</v>
          </cell>
          <cell r="I240">
            <v>181.74840688</v>
          </cell>
          <cell r="J240">
            <v>221.47570418999999</v>
          </cell>
          <cell r="K240">
            <v>265.65772358999999</v>
          </cell>
          <cell r="L240">
            <v>309.89049685999998</v>
          </cell>
          <cell r="M240">
            <v>348.64961946999995</v>
          </cell>
          <cell r="N240">
            <v>383.63776895999996</v>
          </cell>
          <cell r="O240">
            <v>418.07906582999993</v>
          </cell>
          <cell r="P240">
            <v>456.7990658299999</v>
          </cell>
        </row>
        <row r="241">
          <cell r="A241">
            <v>239</v>
          </cell>
          <cell r="C241" t="str">
            <v>Revised 6-6 LE D&amp;A</v>
          </cell>
          <cell r="E241">
            <v>39.035454739999999</v>
          </cell>
          <cell r="F241">
            <v>75.692857610000004</v>
          </cell>
          <cell r="G241">
            <v>112.0799232</v>
          </cell>
          <cell r="H241">
            <v>146.49630693</v>
          </cell>
          <cell r="I241">
            <v>181.74840688</v>
          </cell>
          <cell r="J241">
            <v>221.47570418999999</v>
          </cell>
          <cell r="K241">
            <v>266.03570418999999</v>
          </cell>
          <cell r="L241">
            <v>310.07570419000001</v>
          </cell>
          <cell r="M241">
            <v>349.45570419000001</v>
          </cell>
          <cell r="N241">
            <v>384.88570419000001</v>
          </cell>
          <cell r="O241">
            <v>420.70570419000001</v>
          </cell>
          <cell r="P241">
            <v>459.07570419000001</v>
          </cell>
        </row>
        <row r="242">
          <cell r="A242">
            <v>240</v>
          </cell>
          <cell r="C242" t="str">
            <v>9-3 LE D&amp;A</v>
          </cell>
          <cell r="E242">
            <v>39.035454739999999</v>
          </cell>
          <cell r="F242">
            <v>75.692857610000004</v>
          </cell>
          <cell r="G242">
            <v>112.0799232</v>
          </cell>
          <cell r="H242">
            <v>146.49630693</v>
          </cell>
          <cell r="I242">
            <v>181.74840688</v>
          </cell>
          <cell r="J242">
            <v>221.47570418999999</v>
          </cell>
          <cell r="K242">
            <v>265.65772358999999</v>
          </cell>
          <cell r="L242">
            <v>309.89049685999998</v>
          </cell>
          <cell r="M242">
            <v>348.64961946999995</v>
          </cell>
          <cell r="N242">
            <v>384.02961946999994</v>
          </cell>
          <cell r="O242">
            <v>419.80961946999992</v>
          </cell>
          <cell r="P242">
            <v>458.1396194699999</v>
          </cell>
        </row>
        <row r="243">
          <cell r="A243">
            <v>241</v>
          </cell>
        </row>
        <row r="244">
          <cell r="A244">
            <v>242</v>
          </cell>
          <cell r="C244" t="str">
            <v>11-1 LE Interest Expense</v>
          </cell>
          <cell r="E244">
            <v>32.306093009999998</v>
          </cell>
          <cell r="F244">
            <v>68.25738715</v>
          </cell>
          <cell r="G244">
            <v>96.334528949999992</v>
          </cell>
          <cell r="H244">
            <v>127.39021192999999</v>
          </cell>
          <cell r="I244">
            <v>158.89592044</v>
          </cell>
          <cell r="J244">
            <v>189.69023833</v>
          </cell>
          <cell r="K244">
            <v>221.79459954999999</v>
          </cell>
          <cell r="L244">
            <v>252.66240096999999</v>
          </cell>
          <cell r="M244">
            <v>283.16496776999998</v>
          </cell>
          <cell r="N244">
            <v>312.07023038</v>
          </cell>
          <cell r="O244">
            <v>342.64644100999999</v>
          </cell>
          <cell r="P244">
            <v>356.07644101</v>
          </cell>
        </row>
        <row r="245">
          <cell r="A245">
            <v>243</v>
          </cell>
          <cell r="C245" t="str">
            <v>Revised 6-6 LE Interest Expense</v>
          </cell>
          <cell r="E245">
            <v>32.306093009999998</v>
          </cell>
          <cell r="F245">
            <v>68.25738715</v>
          </cell>
          <cell r="G245">
            <v>96.334528949999992</v>
          </cell>
          <cell r="H245">
            <v>127.39021192999999</v>
          </cell>
          <cell r="I245">
            <v>158.89592044</v>
          </cell>
          <cell r="J245">
            <v>189.69023833</v>
          </cell>
          <cell r="K245">
            <v>221.46023833000001</v>
          </cell>
          <cell r="L245">
            <v>253.81023833</v>
          </cell>
          <cell r="M245">
            <v>285.20023832999999</v>
          </cell>
          <cell r="N245">
            <v>316.85023832999997</v>
          </cell>
          <cell r="O245">
            <v>348.77023832999998</v>
          </cell>
          <cell r="P245">
            <v>380.75023833</v>
          </cell>
        </row>
        <row r="246">
          <cell r="A246">
            <v>244</v>
          </cell>
          <cell r="C246" t="str">
            <v>9-3 LE Interest Expense</v>
          </cell>
          <cell r="E246">
            <v>32.306093009999998</v>
          </cell>
          <cell r="F246">
            <v>68.25738715</v>
          </cell>
          <cell r="G246">
            <v>96.334528949999992</v>
          </cell>
          <cell r="H246">
            <v>127.39021192999999</v>
          </cell>
          <cell r="I246">
            <v>158.89592044</v>
          </cell>
          <cell r="J246">
            <v>189.69023833</v>
          </cell>
          <cell r="K246">
            <v>221.79459954999999</v>
          </cell>
          <cell r="L246">
            <v>252.66240096999999</v>
          </cell>
          <cell r="M246">
            <v>283.16496776999998</v>
          </cell>
          <cell r="N246">
            <v>315.63496777</v>
          </cell>
          <cell r="O246">
            <v>347.98496777000003</v>
          </cell>
          <cell r="P246">
            <v>378.10996777000003</v>
          </cell>
        </row>
        <row r="247">
          <cell r="A247">
            <v>245</v>
          </cell>
        </row>
        <row r="248">
          <cell r="A248">
            <v>246</v>
          </cell>
          <cell r="C248" t="str">
            <v>11-1 LE Taxes</v>
          </cell>
          <cell r="E248">
            <v>15.694070999999999</v>
          </cell>
          <cell r="F248">
            <v>29.140492999999999</v>
          </cell>
          <cell r="G248">
            <v>41.734265000000001</v>
          </cell>
          <cell r="H248">
            <v>53.640331000000003</v>
          </cell>
          <cell r="I248">
            <v>68.752157000000011</v>
          </cell>
          <cell r="J248">
            <v>90.297223000000002</v>
          </cell>
          <cell r="K248">
            <v>121.65378</v>
          </cell>
          <cell r="L248">
            <v>152.87749500000001</v>
          </cell>
          <cell r="M248">
            <v>165.847723</v>
          </cell>
          <cell r="N248">
            <v>184.794499</v>
          </cell>
          <cell r="O248">
            <v>200.12166099999999</v>
          </cell>
          <cell r="P248">
            <v>235.78166099999999</v>
          </cell>
        </row>
        <row r="249">
          <cell r="A249">
            <v>247</v>
          </cell>
          <cell r="C249" t="str">
            <v>5-4 LE Taxes</v>
          </cell>
          <cell r="E249">
            <v>15.694070999999999</v>
          </cell>
          <cell r="F249">
            <v>29.140492999999999</v>
          </cell>
          <cell r="G249">
            <v>41.734265000000001</v>
          </cell>
          <cell r="H249">
            <v>53.640331000000003</v>
          </cell>
          <cell r="I249">
            <v>68.752157000000011</v>
          </cell>
          <cell r="J249">
            <v>90.297223000000002</v>
          </cell>
          <cell r="K249">
            <v>116.77722300000001</v>
          </cell>
          <cell r="L249">
            <v>136.897223</v>
          </cell>
          <cell r="M249">
            <v>148.33722299999999</v>
          </cell>
          <cell r="N249">
            <v>159.58722299999999</v>
          </cell>
          <cell r="O249">
            <v>172.49722299999999</v>
          </cell>
          <cell r="P249">
            <v>195.72722299999998</v>
          </cell>
        </row>
        <row r="250">
          <cell r="A250">
            <v>248</v>
          </cell>
          <cell r="C250" t="str">
            <v>9-3 LE Taxes</v>
          </cell>
          <cell r="E250">
            <v>15.694070999999999</v>
          </cell>
          <cell r="F250">
            <v>29.140492999999999</v>
          </cell>
          <cell r="G250">
            <v>41.734265000000001</v>
          </cell>
          <cell r="H250">
            <v>53.640331000000003</v>
          </cell>
          <cell r="I250">
            <v>68.752157000000011</v>
          </cell>
          <cell r="J250">
            <v>90.297223000000002</v>
          </cell>
          <cell r="K250">
            <v>121.65378</v>
          </cell>
          <cell r="L250">
            <v>152.87749500000001</v>
          </cell>
          <cell r="M250">
            <v>165.847723</v>
          </cell>
          <cell r="N250">
            <v>178.18772300000001</v>
          </cell>
          <cell r="O250">
            <v>184.71772300000001</v>
          </cell>
          <cell r="P250">
            <v>202.36772300000001</v>
          </cell>
        </row>
        <row r="251">
          <cell r="A251">
            <v>249</v>
          </cell>
        </row>
        <row r="252">
          <cell r="A252">
            <v>250</v>
          </cell>
          <cell r="C252" t="str">
            <v>11-1 LE Preferred Dividends</v>
          </cell>
          <cell r="E252">
            <v>0.71420132999999997</v>
          </cell>
          <cell r="F252">
            <v>1.4284026599999999</v>
          </cell>
          <cell r="G252">
            <v>2.14260399</v>
          </cell>
          <cell r="H252">
            <v>2.8568053199999999</v>
          </cell>
          <cell r="I252">
            <v>3.5710066499999997</v>
          </cell>
          <cell r="J252">
            <v>4.28520798</v>
          </cell>
          <cell r="K252">
            <v>4.9994093099999999</v>
          </cell>
          <cell r="L252">
            <v>5.6190563099999995</v>
          </cell>
          <cell r="M252">
            <v>6.2387036399999998</v>
          </cell>
          <cell r="N252">
            <v>6.85835097</v>
          </cell>
          <cell r="O252">
            <v>7.4779983000000003</v>
          </cell>
          <cell r="P252">
            <v>8.0979983000000004</v>
          </cell>
        </row>
        <row r="253">
          <cell r="A253">
            <v>251</v>
          </cell>
          <cell r="C253" t="str">
            <v>Revised 6-6 LE Preferred Dividends</v>
          </cell>
          <cell r="E253">
            <v>0.71420132999999997</v>
          </cell>
          <cell r="F253">
            <v>1.4284026599999999</v>
          </cell>
          <cell r="G253">
            <v>2.14260399</v>
          </cell>
          <cell r="H253">
            <v>2.8568053199999999</v>
          </cell>
          <cell r="I253">
            <v>3.5710066499999997</v>
          </cell>
          <cell r="J253">
            <v>4.28520798</v>
          </cell>
          <cell r="K253">
            <v>4.99520798</v>
          </cell>
          <cell r="L253">
            <v>5.6152079800000001</v>
          </cell>
          <cell r="M253">
            <v>6.2352079800000002</v>
          </cell>
          <cell r="N253">
            <v>6.8552079800000003</v>
          </cell>
          <cell r="O253">
            <v>7.4752079800000004</v>
          </cell>
          <cell r="P253">
            <v>8.0952079799999996</v>
          </cell>
        </row>
        <row r="254">
          <cell r="A254">
            <v>252</v>
          </cell>
          <cell r="C254" t="str">
            <v>9-3 LE Preferred Dividends</v>
          </cell>
          <cell r="E254">
            <v>0.71420132999999997</v>
          </cell>
          <cell r="F254">
            <v>1.4284026599999999</v>
          </cell>
          <cell r="G254">
            <v>2.14260399</v>
          </cell>
          <cell r="H254">
            <v>2.8568053199999999</v>
          </cell>
          <cell r="I254">
            <v>3.5710066499999997</v>
          </cell>
          <cell r="J254">
            <v>4.28520798</v>
          </cell>
          <cell r="K254">
            <v>4.9994093099999999</v>
          </cell>
          <cell r="L254">
            <v>5.6190563099999995</v>
          </cell>
          <cell r="M254">
            <v>6.2387036399999998</v>
          </cell>
          <cell r="N254">
            <v>6.8587036399999999</v>
          </cell>
          <cell r="O254">
            <v>7.47870364</v>
          </cell>
          <cell r="P254">
            <v>8.0987036400000001</v>
          </cell>
        </row>
        <row r="255">
          <cell r="A255">
            <v>253</v>
          </cell>
        </row>
        <row r="256">
          <cell r="A256">
            <v>254</v>
          </cell>
          <cell r="C256" t="str">
            <v>11-1 LE Net Income</v>
          </cell>
          <cell r="E256">
            <v>29.786437549999906</v>
          </cell>
          <cell r="F256">
            <v>55.963333259999857</v>
          </cell>
          <cell r="G256">
            <v>86.639712369999884</v>
          </cell>
          <cell r="H256">
            <v>111.13161175999986</v>
          </cell>
          <cell r="I256">
            <v>142.52732653999976</v>
          </cell>
          <cell r="J256">
            <v>177.39715593999969</v>
          </cell>
          <cell r="K256">
            <v>239.77386025999968</v>
          </cell>
          <cell r="L256">
            <v>301.97783297999968</v>
          </cell>
          <cell r="M256">
            <v>332.00999477999966</v>
          </cell>
          <cell r="N256">
            <v>374.82005518999966</v>
          </cell>
          <cell r="O256">
            <v>400.55518210999975</v>
          </cell>
          <cell r="P256">
            <v>463.69518210999973</v>
          </cell>
        </row>
        <row r="257">
          <cell r="A257">
            <v>255</v>
          </cell>
          <cell r="C257" t="str">
            <v>Revised 6-6 LE Net Income</v>
          </cell>
          <cell r="E257">
            <v>29.786437549999906</v>
          </cell>
          <cell r="F257">
            <v>55.963333259999857</v>
          </cell>
          <cell r="G257">
            <v>86.639712369999884</v>
          </cell>
          <cell r="H257">
            <v>111.13161175999986</v>
          </cell>
          <cell r="I257">
            <v>142.52732653999976</v>
          </cell>
          <cell r="J257">
            <v>177.39715593999969</v>
          </cell>
          <cell r="K257">
            <v>229.39715593999969</v>
          </cell>
          <cell r="L257">
            <v>269.1571559399996</v>
          </cell>
          <cell r="M257">
            <v>291.46715593999954</v>
          </cell>
          <cell r="N257">
            <v>313.48715593999952</v>
          </cell>
          <cell r="O257">
            <v>338.65715593999954</v>
          </cell>
          <cell r="P257">
            <v>384.85715593999953</v>
          </cell>
        </row>
        <row r="258">
          <cell r="A258">
            <v>256</v>
          </cell>
          <cell r="C258" t="str">
            <v>9-3 LE Net Income</v>
          </cell>
          <cell r="E258">
            <v>29.786437549999906</v>
          </cell>
          <cell r="F258">
            <v>55.963333259999857</v>
          </cell>
          <cell r="G258">
            <v>86.639712369999884</v>
          </cell>
          <cell r="H258">
            <v>111.13161175999986</v>
          </cell>
          <cell r="I258">
            <v>142.52732653999976</v>
          </cell>
          <cell r="J258">
            <v>177.39715593999969</v>
          </cell>
          <cell r="K258">
            <v>239.77386025999968</v>
          </cell>
          <cell r="L258">
            <v>301.97783297999968</v>
          </cell>
          <cell r="M258">
            <v>332.00999477999966</v>
          </cell>
          <cell r="N258">
            <v>356.53999477999963</v>
          </cell>
          <cell r="O258">
            <v>369.8199947799996</v>
          </cell>
          <cell r="P258">
            <v>404.71499477999959</v>
          </cell>
        </row>
        <row r="259">
          <cell r="A259">
            <v>257</v>
          </cell>
        </row>
        <row r="260">
          <cell r="A260">
            <v>258</v>
          </cell>
          <cell r="C260" t="str">
            <v>11-1 LE EPS</v>
          </cell>
          <cell r="E260">
            <v>9.1763516789894958E-2</v>
          </cell>
          <cell r="F260">
            <v>0.17240706487985166</v>
          </cell>
          <cell r="G260">
            <v>0.266912237738755</v>
          </cell>
          <cell r="H260">
            <v>0.34236479285274135</v>
          </cell>
          <cell r="I260">
            <v>0.43908603370301835</v>
          </cell>
          <cell r="J260">
            <v>0.54651003062230341</v>
          </cell>
          <cell r="K260">
            <v>0.73867486216882217</v>
          </cell>
          <cell r="L260">
            <v>0.93030755693160705</v>
          </cell>
          <cell r="M260">
            <v>1.0228280800369673</v>
          </cell>
          <cell r="N260">
            <v>1.1547136635551436</v>
          </cell>
          <cell r="O260">
            <v>1.2339962480283417</v>
          </cell>
          <cell r="P260">
            <v>1.4285125758163886</v>
          </cell>
        </row>
        <row r="261">
          <cell r="A261">
            <v>259</v>
          </cell>
          <cell r="C261" t="str">
            <v>Revised 6-6 LE EPS</v>
          </cell>
          <cell r="E261">
            <v>9.1763516789894958E-2</v>
          </cell>
          <cell r="F261">
            <v>0.17240706487985166</v>
          </cell>
          <cell r="G261">
            <v>0.266912237738755</v>
          </cell>
          <cell r="H261">
            <v>0.34236479285274135</v>
          </cell>
          <cell r="I261">
            <v>0.43908603370301835</v>
          </cell>
          <cell r="J261">
            <v>0.54651003062230341</v>
          </cell>
          <cell r="K261">
            <v>0.70670719636475565</v>
          </cell>
          <cell r="L261">
            <v>0.82919641386321497</v>
          </cell>
          <cell r="M261">
            <v>0.8979271593961784</v>
          </cell>
          <cell r="N261">
            <v>0.96576449765865524</v>
          </cell>
          <cell r="O261">
            <v>1.0433060873074538</v>
          </cell>
          <cell r="P261">
            <v>1.185635107640171</v>
          </cell>
        </row>
        <row r="262">
          <cell r="A262">
            <v>260</v>
          </cell>
          <cell r="C262" t="str">
            <v>9-3 LE EPS</v>
          </cell>
          <cell r="E262">
            <v>9.1763516789894958E-2</v>
          </cell>
          <cell r="F262">
            <v>0.17240706487985166</v>
          </cell>
          <cell r="G262">
            <v>0.266912237738755</v>
          </cell>
          <cell r="H262">
            <v>0.34236479285274135</v>
          </cell>
          <cell r="I262">
            <v>0.43908603370301835</v>
          </cell>
          <cell r="J262">
            <v>0.54651003062230341</v>
          </cell>
          <cell r="K262">
            <v>0.73867486216882217</v>
          </cell>
          <cell r="L262">
            <v>0.93030755693160705</v>
          </cell>
          <cell r="M262">
            <v>1.0228280800369673</v>
          </cell>
          <cell r="N262">
            <v>1.0983980122612433</v>
          </cell>
          <cell r="O262">
            <v>1.1393099038200849</v>
          </cell>
          <cell r="P262">
            <v>1.2468114441774478</v>
          </cell>
        </row>
        <row r="263">
          <cell r="A263">
            <v>261</v>
          </cell>
        </row>
        <row r="264">
          <cell r="A264">
            <v>262</v>
          </cell>
          <cell r="C264" t="str">
            <v>QTD</v>
          </cell>
        </row>
        <row r="265">
          <cell r="A265">
            <v>263</v>
          </cell>
          <cell r="C265" t="str">
            <v>3-9 LE Revenue</v>
          </cell>
          <cell r="E265">
            <v>352.96459638999994</v>
          </cell>
          <cell r="F265">
            <v>683.47555012999987</v>
          </cell>
          <cell r="G265">
            <v>1019.7689424099999</v>
          </cell>
          <cell r="H265">
            <v>312.07928685999997</v>
          </cell>
          <cell r="I265">
            <v>618.05194474999985</v>
          </cell>
          <cell r="J265">
            <v>995.13560847999975</v>
          </cell>
          <cell r="K265">
            <v>441.96052929000001</v>
          </cell>
          <cell r="L265">
            <v>877.59242158000006</v>
          </cell>
          <cell r="M265">
            <v>1224.04350621</v>
          </cell>
          <cell r="N265">
            <v>351.98905249000001</v>
          </cell>
          <cell r="O265">
            <v>687.63296944000012</v>
          </cell>
          <cell r="P265">
            <v>1076.8129694400002</v>
          </cell>
        </row>
        <row r="266">
          <cell r="A266">
            <v>264</v>
          </cell>
          <cell r="C266" t="str">
            <v>Revised 6-6 LE Revenue</v>
          </cell>
          <cell r="E266">
            <v>0</v>
          </cell>
          <cell r="F266">
            <v>0</v>
          </cell>
          <cell r="G266">
            <v>46.194709879999905</v>
          </cell>
          <cell r="H266">
            <v>43.984352440000031</v>
          </cell>
          <cell r="I266">
            <v>81.096519160000014</v>
          </cell>
          <cell r="J266">
            <v>128.31826126999994</v>
          </cell>
          <cell r="K266">
            <v>79.19</v>
          </cell>
          <cell r="L266">
            <v>139.68999999999994</v>
          </cell>
          <cell r="M266">
            <v>174.05999999999989</v>
          </cell>
          <cell r="N266">
            <v>38.700000000000003</v>
          </cell>
          <cell r="O266">
            <v>108.75</v>
          </cell>
          <cell r="P266">
            <v>697.42958691999956</v>
          </cell>
        </row>
        <row r="267">
          <cell r="A267">
            <v>265</v>
          </cell>
          <cell r="C267" t="str">
            <v>9-3 LE Revenue</v>
          </cell>
          <cell r="E267">
            <v>0</v>
          </cell>
          <cell r="F267">
            <v>0</v>
          </cell>
          <cell r="G267">
            <v>46.194709879999905</v>
          </cell>
          <cell r="H267">
            <v>40.337519039999947</v>
          </cell>
          <cell r="I267">
            <v>84.32187147999997</v>
          </cell>
          <cell r="J267">
            <v>128.30622392000001</v>
          </cell>
          <cell r="K267">
            <v>37.112166719999976</v>
          </cell>
          <cell r="L267">
            <v>90.277166719999954</v>
          </cell>
          <cell r="M267">
            <v>137.49890882999989</v>
          </cell>
          <cell r="N267">
            <v>57.129096729999929</v>
          </cell>
          <cell r="O267">
            <v>151.57655937999994</v>
          </cell>
          <cell r="P267">
            <v>766.75798079999959</v>
          </cell>
        </row>
        <row r="268">
          <cell r="A268">
            <v>266</v>
          </cell>
        </row>
        <row r="269">
          <cell r="A269">
            <v>267</v>
          </cell>
          <cell r="C269" t="str">
            <v>3-9 LE Fuel &amp; Purchased Power</v>
          </cell>
          <cell r="E269">
            <v>0</v>
          </cell>
          <cell r="F269">
            <v>0</v>
          </cell>
          <cell r="G269">
            <v>74.139584429999914</v>
          </cell>
          <cell r="H269">
            <v>65.079271909999932</v>
          </cell>
          <cell r="I269">
            <v>138.26424247999995</v>
          </cell>
          <cell r="J269">
            <v>205.01906975999992</v>
          </cell>
          <cell r="K269">
            <v>71.233695559999916</v>
          </cell>
          <cell r="L269">
            <v>154.99934634999985</v>
          </cell>
          <cell r="M269">
            <v>263.82788670999986</v>
          </cell>
          <cell r="N269">
            <v>103.83649102000003</v>
          </cell>
          <cell r="O269">
            <v>180.30698398999999</v>
          </cell>
          <cell r="P269">
            <v>263.43094867000002</v>
          </cell>
        </row>
        <row r="270">
          <cell r="A270">
            <v>268</v>
          </cell>
          <cell r="C270" t="str">
            <v>Revised 6-6 LE Fuel &amp; Purchased Power</v>
          </cell>
          <cell r="E270" t="e">
            <v>#VALUE!</v>
          </cell>
          <cell r="F270" t="e">
            <v>#VALUE!</v>
          </cell>
          <cell r="G270" t="e">
            <v>#VALUE!</v>
          </cell>
          <cell r="H270">
            <v>30.676379109999999</v>
          </cell>
          <cell r="I270">
            <v>30.676379109999999</v>
          </cell>
          <cell r="J270">
            <v>30.676379109999999</v>
          </cell>
          <cell r="K270">
            <v>0</v>
          </cell>
          <cell r="L270">
            <v>0</v>
          </cell>
          <cell r="M270">
            <v>0</v>
          </cell>
          <cell r="N270">
            <v>0</v>
          </cell>
          <cell r="O270">
            <v>0</v>
          </cell>
          <cell r="P270">
            <v>0</v>
          </cell>
        </row>
        <row r="271">
          <cell r="A271">
            <v>269</v>
          </cell>
          <cell r="C271" t="str">
            <v>9-3 LE Fuel &amp; Purchased Power</v>
          </cell>
          <cell r="E271" t="e">
            <v>#VALUE!</v>
          </cell>
          <cell r="F271" t="e">
            <v>#VALUE!</v>
          </cell>
          <cell r="G271" t="e">
            <v>#VALUE!</v>
          </cell>
          <cell r="H271">
            <v>0</v>
          </cell>
          <cell r="I271">
            <v>26.176895710000014</v>
          </cell>
          <cell r="J271">
            <v>56.85327482000001</v>
          </cell>
          <cell r="K271">
            <v>0</v>
          </cell>
          <cell r="L271">
            <v>0</v>
          </cell>
          <cell r="M271">
            <v>0</v>
          </cell>
          <cell r="N271">
            <v>0</v>
          </cell>
          <cell r="O271">
            <v>0</v>
          </cell>
          <cell r="P271">
            <v>0</v>
          </cell>
        </row>
        <row r="272">
          <cell r="A272">
            <v>270</v>
          </cell>
        </row>
        <row r="273">
          <cell r="A273">
            <v>271</v>
          </cell>
          <cell r="C273" t="str">
            <v>3-9 LE Operating Expenses</v>
          </cell>
          <cell r="E273">
            <v>45.610502950000004</v>
          </cell>
          <cell r="F273">
            <v>86.450618689999999</v>
          </cell>
          <cell r="G273">
            <v>135.88082735</v>
          </cell>
          <cell r="H273">
            <v>43.292377329999994</v>
          </cell>
          <cell r="I273">
            <v>72.514309910000009</v>
          </cell>
          <cell r="J273">
            <v>132.92967189999996</v>
          </cell>
          <cell r="K273">
            <v>46.251524010000082</v>
          </cell>
          <cell r="L273">
            <v>88.697612980000031</v>
          </cell>
          <cell r="M273">
            <v>136.03002012000007</v>
          </cell>
          <cell r="N273">
            <v>41.254833249999933</v>
          </cell>
          <cell r="O273">
            <v>87.964374499999849</v>
          </cell>
          <cell r="P273">
            <v>127.00437449999993</v>
          </cell>
        </row>
        <row r="274">
          <cell r="A274">
            <v>272</v>
          </cell>
          <cell r="C274" t="str">
            <v>8-4 LE Operating Expenses</v>
          </cell>
          <cell r="E274">
            <v>45.610502950000004</v>
          </cell>
          <cell r="F274">
            <v>86.450618689999999</v>
          </cell>
          <cell r="G274">
            <v>135.88082735</v>
          </cell>
          <cell r="H274">
            <v>43.292377329999994</v>
          </cell>
          <cell r="I274">
            <v>72.514309910000009</v>
          </cell>
          <cell r="J274">
            <v>132.92967189999996</v>
          </cell>
          <cell r="K274">
            <v>47.96999999999997</v>
          </cell>
          <cell r="L274">
            <v>96.840000000000032</v>
          </cell>
          <cell r="M274">
            <v>149.09000000000015</v>
          </cell>
          <cell r="N274">
            <v>36.309999999999945</v>
          </cell>
          <cell r="O274">
            <v>79.009999999999934</v>
          </cell>
          <cell r="P274">
            <v>111.80999999999989</v>
          </cell>
        </row>
        <row r="275">
          <cell r="A275">
            <v>273</v>
          </cell>
          <cell r="C275" t="str">
            <v>9-3 LE Operating Expenses</v>
          </cell>
          <cell r="E275">
            <v>45.610502950000004</v>
          </cell>
          <cell r="F275">
            <v>86.450618689999999</v>
          </cell>
          <cell r="G275">
            <v>135.88082735</v>
          </cell>
          <cell r="H275">
            <v>43.292377329999994</v>
          </cell>
          <cell r="I275">
            <v>72.514309910000009</v>
          </cell>
          <cell r="J275">
            <v>132.92967189999996</v>
          </cell>
          <cell r="K275">
            <v>46.251524010000082</v>
          </cell>
          <cell r="L275">
            <v>88.697612980000031</v>
          </cell>
          <cell r="M275">
            <v>136.03002012000007</v>
          </cell>
          <cell r="N275">
            <v>36.100000000000023</v>
          </cell>
          <cell r="O275">
            <v>98.88999999999993</v>
          </cell>
          <cell r="P275">
            <v>153.16000000000008</v>
          </cell>
        </row>
        <row r="276">
          <cell r="A276">
            <v>274</v>
          </cell>
        </row>
        <row r="277">
          <cell r="A277">
            <v>275</v>
          </cell>
          <cell r="C277" t="str">
            <v>3-9 LE EBIT</v>
          </cell>
          <cell r="E277">
            <v>0</v>
          </cell>
          <cell r="F277">
            <v>0</v>
          </cell>
          <cell r="G277">
            <v>0</v>
          </cell>
          <cell r="H277">
            <v>0</v>
          </cell>
          <cell r="I277">
            <v>0</v>
          </cell>
          <cell r="J277">
            <v>0</v>
          </cell>
          <cell r="K277">
            <v>0</v>
          </cell>
          <cell r="L277">
            <v>0</v>
          </cell>
          <cell r="M277">
            <v>0</v>
          </cell>
          <cell r="N277">
            <v>0</v>
          </cell>
          <cell r="O277">
            <v>0</v>
          </cell>
          <cell r="P277">
            <v>0</v>
          </cell>
        </row>
        <row r="278">
          <cell r="A278">
            <v>276</v>
          </cell>
          <cell r="C278" t="str">
            <v>8-4 LE EBIT</v>
          </cell>
          <cell r="E278">
            <v>0</v>
          </cell>
          <cell r="F278">
            <v>0</v>
          </cell>
          <cell r="G278">
            <v>0</v>
          </cell>
          <cell r="H278">
            <v>0</v>
          </cell>
          <cell r="I278">
            <v>0</v>
          </cell>
          <cell r="J278">
            <v>0</v>
          </cell>
          <cell r="K278">
            <v>0</v>
          </cell>
          <cell r="L278">
            <v>0</v>
          </cell>
          <cell r="M278">
            <v>0</v>
          </cell>
          <cell r="N278">
            <v>0</v>
          </cell>
          <cell r="O278">
            <v>0</v>
          </cell>
          <cell r="P278">
            <v>0</v>
          </cell>
        </row>
        <row r="279">
          <cell r="A279">
            <v>277</v>
          </cell>
          <cell r="C279" t="str">
            <v>9-3 LE EBIT</v>
          </cell>
          <cell r="E279">
            <v>0</v>
          </cell>
          <cell r="F279">
            <v>0</v>
          </cell>
          <cell r="G279">
            <v>0</v>
          </cell>
          <cell r="H279">
            <v>0</v>
          </cell>
          <cell r="I279">
            <v>0</v>
          </cell>
          <cell r="J279">
            <v>0</v>
          </cell>
          <cell r="K279">
            <v>0</v>
          </cell>
          <cell r="L279">
            <v>0</v>
          </cell>
          <cell r="M279">
            <v>0</v>
          </cell>
          <cell r="N279">
            <v>0</v>
          </cell>
          <cell r="O279">
            <v>0</v>
          </cell>
          <cell r="P279">
            <v>0</v>
          </cell>
        </row>
        <row r="280">
          <cell r="A280">
            <v>278</v>
          </cell>
        </row>
        <row r="281">
          <cell r="A281">
            <v>279</v>
          </cell>
          <cell r="C281" t="str">
            <v>3-9 LE Net Income</v>
          </cell>
          <cell r="E281">
            <v>29.786437549999906</v>
          </cell>
          <cell r="F281">
            <v>55.963333259999857</v>
          </cell>
          <cell r="G281">
            <v>86.639712369999884</v>
          </cell>
          <cell r="H281">
            <v>24.491899389999972</v>
          </cell>
          <cell r="I281">
            <v>55.887614169999878</v>
          </cell>
          <cell r="J281">
            <v>90.757443569999808</v>
          </cell>
          <cell r="K281">
            <v>62.376704319999973</v>
          </cell>
          <cell r="L281">
            <v>124.58067704</v>
          </cell>
          <cell r="M281">
            <v>154.61283883999999</v>
          </cell>
          <cell r="N281">
            <v>42.810060410000006</v>
          </cell>
          <cell r="O281">
            <v>68.54518733000009</v>
          </cell>
          <cell r="P281">
            <v>131.68518733000008</v>
          </cell>
        </row>
        <row r="282">
          <cell r="A282">
            <v>280</v>
          </cell>
          <cell r="C282" t="str">
            <v>8-4 LE Net Income</v>
          </cell>
          <cell r="E282">
            <v>29.786437549999906</v>
          </cell>
          <cell r="F282">
            <v>55.963333259999857</v>
          </cell>
          <cell r="G282">
            <v>86.639712369999884</v>
          </cell>
          <cell r="H282">
            <v>24.491899389999972</v>
          </cell>
          <cell r="I282">
            <v>55.887614169999878</v>
          </cell>
          <cell r="J282">
            <v>90.757443569999808</v>
          </cell>
          <cell r="K282">
            <v>51.999999999999986</v>
          </cell>
          <cell r="L282">
            <v>91.75999999999992</v>
          </cell>
          <cell r="M282">
            <v>114.06999999999987</v>
          </cell>
          <cell r="N282">
            <v>22.019999999999996</v>
          </cell>
          <cell r="O282">
            <v>47.190000000000012</v>
          </cell>
          <cell r="P282">
            <v>93.39</v>
          </cell>
        </row>
        <row r="283">
          <cell r="A283">
            <v>281</v>
          </cell>
          <cell r="C283" t="str">
            <v>9-3 LE Net Income</v>
          </cell>
          <cell r="E283">
            <v>29.786437549999906</v>
          </cell>
          <cell r="F283">
            <v>55.963333259999857</v>
          </cell>
          <cell r="G283">
            <v>86.639712369999884</v>
          </cell>
          <cell r="H283">
            <v>24.491899389999972</v>
          </cell>
          <cell r="I283">
            <v>55.887614169999878</v>
          </cell>
          <cell r="J283">
            <v>90.757443569999808</v>
          </cell>
          <cell r="K283">
            <v>62.376704319999973</v>
          </cell>
          <cell r="L283">
            <v>124.58067704</v>
          </cell>
          <cell r="M283">
            <v>154.61283883999999</v>
          </cell>
          <cell r="N283">
            <v>24.529999999999973</v>
          </cell>
          <cell r="O283">
            <v>37.809999999999945</v>
          </cell>
          <cell r="P283">
            <v>72.704999999999927</v>
          </cell>
        </row>
        <row r="284">
          <cell r="A284">
            <v>282</v>
          </cell>
        </row>
        <row r="285">
          <cell r="A285">
            <v>283</v>
          </cell>
          <cell r="B285" t="str">
            <v>Cash Flow</v>
          </cell>
        </row>
        <row r="286">
          <cell r="A286">
            <v>284</v>
          </cell>
          <cell r="C286" t="str">
            <v>Net Income</v>
          </cell>
          <cell r="E286">
            <v>0</v>
          </cell>
          <cell r="F286">
            <v>0</v>
          </cell>
          <cell r="G286">
            <v>0</v>
          </cell>
          <cell r="H286">
            <v>0</v>
          </cell>
          <cell r="I286">
            <v>0</v>
          </cell>
          <cell r="J286">
            <v>0</v>
          </cell>
          <cell r="K286">
            <v>0</v>
          </cell>
          <cell r="L286">
            <v>0</v>
          </cell>
          <cell r="M286">
            <v>0</v>
          </cell>
          <cell r="N286">
            <v>0</v>
          </cell>
          <cell r="O286">
            <v>0</v>
          </cell>
          <cell r="P286">
            <v>0</v>
          </cell>
        </row>
        <row r="287">
          <cell r="A287">
            <v>285</v>
          </cell>
          <cell r="C287" t="str">
            <v>D&amp;A</v>
          </cell>
          <cell r="E287">
            <v>0</v>
          </cell>
          <cell r="F287">
            <v>0</v>
          </cell>
          <cell r="G287">
            <v>0</v>
          </cell>
          <cell r="H287">
            <v>0</v>
          </cell>
          <cell r="I287">
            <v>0</v>
          </cell>
          <cell r="J287">
            <v>0</v>
          </cell>
          <cell r="K287">
            <v>0</v>
          </cell>
          <cell r="L287">
            <v>0</v>
          </cell>
          <cell r="M287">
            <v>0</v>
          </cell>
          <cell r="N287">
            <v>0</v>
          </cell>
          <cell r="O287">
            <v>0</v>
          </cell>
          <cell r="P287">
            <v>0</v>
          </cell>
        </row>
        <row r="288">
          <cell r="A288">
            <v>286</v>
          </cell>
          <cell r="C288" t="str">
            <v>Changes in Working Capital/Other</v>
          </cell>
          <cell r="E288">
            <v>0</v>
          </cell>
          <cell r="F288">
            <v>0</v>
          </cell>
          <cell r="G288">
            <v>0</v>
          </cell>
          <cell r="H288">
            <v>0</v>
          </cell>
          <cell r="I288">
            <v>0</v>
          </cell>
          <cell r="J288">
            <v>0</v>
          </cell>
          <cell r="K288">
            <v>0</v>
          </cell>
          <cell r="L288">
            <v>0</v>
          </cell>
          <cell r="M288">
            <v>0</v>
          </cell>
          <cell r="N288">
            <v>0</v>
          </cell>
          <cell r="O288">
            <v>0</v>
          </cell>
          <cell r="P288">
            <v>0</v>
          </cell>
        </row>
        <row r="289">
          <cell r="A289">
            <v>287</v>
          </cell>
          <cell r="C289" t="str">
            <v>Capital Expenditures</v>
          </cell>
          <cell r="E289">
            <v>0</v>
          </cell>
          <cell r="F289">
            <v>0</v>
          </cell>
          <cell r="G289">
            <v>0</v>
          </cell>
          <cell r="H289">
            <v>0</v>
          </cell>
          <cell r="I289">
            <v>0</v>
          </cell>
          <cell r="J289">
            <v>0</v>
          </cell>
          <cell r="K289">
            <v>0</v>
          </cell>
          <cell r="L289">
            <v>0</v>
          </cell>
          <cell r="M289">
            <v>0</v>
          </cell>
          <cell r="N289">
            <v>0</v>
          </cell>
          <cell r="O289">
            <v>0</v>
          </cell>
          <cell r="P289">
            <v>0</v>
          </cell>
        </row>
        <row r="290">
          <cell r="A290">
            <v>288</v>
          </cell>
          <cell r="C290" t="str">
            <v>Decrease (Increase) Affiliate Rec/Pay</v>
          </cell>
          <cell r="E290">
            <v>0</v>
          </cell>
          <cell r="F290">
            <v>0</v>
          </cell>
          <cell r="G290">
            <v>0</v>
          </cell>
          <cell r="H290">
            <v>0</v>
          </cell>
          <cell r="I290">
            <v>0</v>
          </cell>
          <cell r="J290">
            <v>0</v>
          </cell>
          <cell r="K290">
            <v>0</v>
          </cell>
          <cell r="L290">
            <v>0</v>
          </cell>
          <cell r="M290">
            <v>0</v>
          </cell>
          <cell r="N290">
            <v>0</v>
          </cell>
          <cell r="O290">
            <v>0</v>
          </cell>
          <cell r="P290">
            <v>0</v>
          </cell>
        </row>
        <row r="291">
          <cell r="A291">
            <v>289</v>
          </cell>
          <cell r="C291" t="str">
            <v>Other</v>
          </cell>
          <cell r="E291">
            <v>0</v>
          </cell>
          <cell r="F291">
            <v>0</v>
          </cell>
          <cell r="G291">
            <v>0</v>
          </cell>
          <cell r="H291">
            <v>0</v>
          </cell>
          <cell r="I291">
            <v>0</v>
          </cell>
          <cell r="J291">
            <v>0</v>
          </cell>
          <cell r="K291">
            <v>0</v>
          </cell>
          <cell r="L291">
            <v>0</v>
          </cell>
          <cell r="M291">
            <v>0</v>
          </cell>
          <cell r="N291">
            <v>0</v>
          </cell>
          <cell r="O291">
            <v>0</v>
          </cell>
          <cell r="P291">
            <v>0</v>
          </cell>
        </row>
        <row r="292">
          <cell r="A292">
            <v>290</v>
          </cell>
          <cell r="C292" t="str">
            <v>Increase in Notes Payable-Bank</v>
          </cell>
          <cell r="E292">
            <v>0</v>
          </cell>
          <cell r="F292">
            <v>0</v>
          </cell>
          <cell r="G292">
            <v>0</v>
          </cell>
          <cell r="H292">
            <v>0</v>
          </cell>
          <cell r="I292">
            <v>0</v>
          </cell>
          <cell r="J292">
            <v>0</v>
          </cell>
          <cell r="K292">
            <v>0</v>
          </cell>
          <cell r="L292">
            <v>0</v>
          </cell>
          <cell r="M292">
            <v>0</v>
          </cell>
          <cell r="N292">
            <v>0</v>
          </cell>
          <cell r="O292">
            <v>0</v>
          </cell>
          <cell r="P292">
            <v>0</v>
          </cell>
        </row>
        <row r="293">
          <cell r="A293">
            <v>291</v>
          </cell>
          <cell r="C293" t="str">
            <v>Retirement/ Long Term Debt</v>
          </cell>
          <cell r="E293">
            <v>0</v>
          </cell>
          <cell r="F293">
            <v>0</v>
          </cell>
          <cell r="G293">
            <v>0</v>
          </cell>
          <cell r="H293">
            <v>0</v>
          </cell>
          <cell r="I293">
            <v>0</v>
          </cell>
          <cell r="J293">
            <v>0</v>
          </cell>
          <cell r="K293">
            <v>0</v>
          </cell>
          <cell r="L293">
            <v>0</v>
          </cell>
          <cell r="M293">
            <v>0</v>
          </cell>
          <cell r="N293">
            <v>0</v>
          </cell>
          <cell r="O293">
            <v>0</v>
          </cell>
          <cell r="P293">
            <v>0</v>
          </cell>
        </row>
        <row r="294">
          <cell r="A294">
            <v>292</v>
          </cell>
          <cell r="C294" t="str">
            <v>Dividends</v>
          </cell>
          <cell r="E294">
            <v>0</v>
          </cell>
          <cell r="F294">
            <v>0</v>
          </cell>
          <cell r="G294">
            <v>0</v>
          </cell>
          <cell r="H294">
            <v>0</v>
          </cell>
          <cell r="I294">
            <v>0</v>
          </cell>
          <cell r="J294">
            <v>0</v>
          </cell>
          <cell r="K294">
            <v>0</v>
          </cell>
          <cell r="L294">
            <v>0</v>
          </cell>
          <cell r="M294">
            <v>0</v>
          </cell>
          <cell r="N294">
            <v>0</v>
          </cell>
          <cell r="O294">
            <v>0</v>
          </cell>
          <cell r="P294">
            <v>0</v>
          </cell>
        </row>
        <row r="295">
          <cell r="A295">
            <v>293</v>
          </cell>
          <cell r="C295" t="str">
            <v>Settlement Interest Rate Swap</v>
          </cell>
          <cell r="E295">
            <v>0</v>
          </cell>
          <cell r="F295">
            <v>0</v>
          </cell>
          <cell r="G295">
            <v>0</v>
          </cell>
          <cell r="H295">
            <v>0</v>
          </cell>
          <cell r="I295">
            <v>0</v>
          </cell>
          <cell r="J295">
            <v>0</v>
          </cell>
          <cell r="K295">
            <v>0</v>
          </cell>
          <cell r="L295">
            <v>0</v>
          </cell>
          <cell r="M295">
            <v>0</v>
          </cell>
          <cell r="N295">
            <v>0</v>
          </cell>
          <cell r="O295">
            <v>0</v>
          </cell>
          <cell r="P295">
            <v>0</v>
          </cell>
        </row>
        <row r="296">
          <cell r="A296">
            <v>294</v>
          </cell>
          <cell r="C296" t="str">
            <v>Change in restricted cash</v>
          </cell>
          <cell r="E296">
            <v>0</v>
          </cell>
          <cell r="F296">
            <v>0</v>
          </cell>
          <cell r="G296">
            <v>0</v>
          </cell>
          <cell r="H296">
            <v>0</v>
          </cell>
          <cell r="I296">
            <v>0</v>
          </cell>
          <cell r="J296">
            <v>0</v>
          </cell>
          <cell r="K296">
            <v>0</v>
          </cell>
          <cell r="L296">
            <v>0</v>
          </cell>
          <cell r="M296">
            <v>0</v>
          </cell>
          <cell r="N296">
            <v>0</v>
          </cell>
          <cell r="O296">
            <v>0</v>
          </cell>
          <cell r="P296">
            <v>0</v>
          </cell>
        </row>
        <row r="297">
          <cell r="A297">
            <v>295</v>
          </cell>
        </row>
        <row r="298">
          <cell r="A298">
            <v>296</v>
          </cell>
          <cell r="B298" t="str">
            <v>Cap Ex</v>
          </cell>
        </row>
        <row r="299">
          <cell r="A299">
            <v>297</v>
          </cell>
          <cell r="C299" t="str">
            <v>Monthly</v>
          </cell>
        </row>
        <row r="300">
          <cell r="A300">
            <v>298</v>
          </cell>
          <cell r="C300" t="str">
            <v>Cap Ex Actual (Total)</v>
          </cell>
          <cell r="E300">
            <v>18.808</v>
          </cell>
          <cell r="F300">
            <v>24.4</v>
          </cell>
          <cell r="G300">
            <v>19.100000000000001</v>
          </cell>
          <cell r="H300">
            <v>22.9</v>
          </cell>
          <cell r="I300">
            <v>20.249000000000002</v>
          </cell>
          <cell r="J300">
            <v>20.3</v>
          </cell>
          <cell r="K300">
            <v>28</v>
          </cell>
          <cell r="L300">
            <v>17.972999999999999</v>
          </cell>
          <cell r="M300">
            <v>22.93</v>
          </cell>
          <cell r="N300">
            <v>26.497</v>
          </cell>
          <cell r="O300">
            <v>20.314999999999998</v>
          </cell>
          <cell r="P300">
            <v>25.3</v>
          </cell>
        </row>
        <row r="301">
          <cell r="A301">
            <v>299</v>
          </cell>
          <cell r="C301" t="str">
            <v>Cap Ex Budget (Growth)</v>
          </cell>
          <cell r="E301">
            <v>12.572699000000002</v>
          </cell>
          <cell r="F301">
            <v>8.6653700000000011</v>
          </cell>
          <cell r="G301">
            <v>9.7800670000000007</v>
          </cell>
          <cell r="H301">
            <v>13.524305000000002</v>
          </cell>
          <cell r="I301">
            <v>8.95364</v>
          </cell>
          <cell r="J301">
            <v>10.967427000000001</v>
          </cell>
          <cell r="K301">
            <v>13.799436</v>
          </cell>
          <cell r="L301">
            <v>10.729963999999999</v>
          </cell>
          <cell r="M301">
            <v>10.172148</v>
          </cell>
          <cell r="N301">
            <v>9.7543619999999986</v>
          </cell>
          <cell r="O301">
            <v>8.7080870000000008</v>
          </cell>
          <cell r="P301">
            <v>11.572085000000001</v>
          </cell>
        </row>
        <row r="302">
          <cell r="A302">
            <v>300</v>
          </cell>
          <cell r="C302" t="str">
            <v>Cap Ex Budget (Maintenance)</v>
          </cell>
          <cell r="E302">
            <v>12.1</v>
          </cell>
          <cell r="F302">
            <v>13.6</v>
          </cell>
          <cell r="G302">
            <v>12.15</v>
          </cell>
          <cell r="H302">
            <v>12.167999999999999</v>
          </cell>
          <cell r="I302">
            <v>12.042999999999999</v>
          </cell>
          <cell r="J302">
            <v>13.081</v>
          </cell>
          <cell r="K302">
            <v>13.337</v>
          </cell>
          <cell r="L302">
            <v>12.8</v>
          </cell>
          <cell r="M302">
            <v>12.791</v>
          </cell>
          <cell r="N302">
            <v>12.731</v>
          </cell>
          <cell r="O302">
            <v>9.577</v>
          </cell>
          <cell r="P302">
            <v>13.542999999999999</v>
          </cell>
        </row>
        <row r="303">
          <cell r="A303">
            <v>301</v>
          </cell>
          <cell r="C303" t="str">
            <v>Cap Ex Budget</v>
          </cell>
          <cell r="E303">
            <v>24.672699000000001</v>
          </cell>
          <cell r="F303">
            <v>22.265370000000001</v>
          </cell>
          <cell r="G303">
            <v>21.930067000000001</v>
          </cell>
          <cell r="H303">
            <v>25.692305000000001</v>
          </cell>
          <cell r="I303">
            <v>20.996639999999999</v>
          </cell>
          <cell r="J303">
            <v>24.048427</v>
          </cell>
          <cell r="K303">
            <v>27.136436</v>
          </cell>
          <cell r="L303">
            <v>23.529964</v>
          </cell>
          <cell r="M303">
            <v>22.963148</v>
          </cell>
          <cell r="N303">
            <v>22.485361999999999</v>
          </cell>
          <cell r="O303">
            <v>18.285087000000001</v>
          </cell>
          <cell r="P303">
            <v>25.115085000000001</v>
          </cell>
        </row>
        <row r="304">
          <cell r="A304">
            <v>302</v>
          </cell>
        </row>
        <row r="305">
          <cell r="A305">
            <v>303</v>
          </cell>
          <cell r="C305" t="str">
            <v>YTD</v>
          </cell>
        </row>
        <row r="306">
          <cell r="A306">
            <v>304</v>
          </cell>
          <cell r="C306" t="str">
            <v>Cap Ex Actual (Growth)</v>
          </cell>
          <cell r="E306">
            <v>6.6580000000000004</v>
          </cell>
          <cell r="F306">
            <v>17.757999999999999</v>
          </cell>
          <cell r="G306">
            <v>26.957999999999998</v>
          </cell>
          <cell r="H306">
            <v>38.158000000000001</v>
          </cell>
          <cell r="I306">
            <v>47.154000000000003</v>
          </cell>
          <cell r="J306">
            <v>51.354000000000006</v>
          </cell>
          <cell r="K306">
            <v>66.454000000000008</v>
          </cell>
          <cell r="L306">
            <v>75.819000000000003</v>
          </cell>
          <cell r="M306">
            <v>84.138000000000005</v>
          </cell>
          <cell r="N306">
            <v>94.938000000000002</v>
          </cell>
          <cell r="O306">
            <v>101.45100000000001</v>
          </cell>
          <cell r="P306">
            <v>108.15100000000001</v>
          </cell>
        </row>
        <row r="307">
          <cell r="A307">
            <v>305</v>
          </cell>
          <cell r="C307" t="str">
            <v>Cap Ex Actual (Maintenance)</v>
          </cell>
          <cell r="E307">
            <v>12.15</v>
          </cell>
          <cell r="F307">
            <v>25.450000000000003</v>
          </cell>
          <cell r="G307">
            <v>35.35</v>
          </cell>
          <cell r="H307">
            <v>47.05</v>
          </cell>
          <cell r="I307">
            <v>58.302999999999997</v>
          </cell>
          <cell r="J307">
            <v>74.402999999999992</v>
          </cell>
          <cell r="K307">
            <v>87.302999999999997</v>
          </cell>
          <cell r="L307">
            <v>95.911000000000001</v>
          </cell>
          <cell r="M307">
            <v>110.52200000000001</v>
          </cell>
          <cell r="N307">
            <v>126.21900000000001</v>
          </cell>
          <cell r="O307">
            <v>140.02100000000002</v>
          </cell>
          <cell r="P307">
            <v>158.62100000000001</v>
          </cell>
        </row>
        <row r="308">
          <cell r="A308">
            <v>306</v>
          </cell>
          <cell r="C308" t="str">
            <v>Cap Ex Actual (Total)</v>
          </cell>
          <cell r="E308">
            <v>18.808</v>
          </cell>
          <cell r="F308">
            <v>43.207999999999998</v>
          </cell>
          <cell r="G308">
            <v>62.308</v>
          </cell>
          <cell r="H308">
            <v>85.207999999999998</v>
          </cell>
          <cell r="I308">
            <v>105.45699999999999</v>
          </cell>
          <cell r="J308">
            <v>125.75699999999999</v>
          </cell>
          <cell r="K308">
            <v>153.75700000000001</v>
          </cell>
          <cell r="L308">
            <v>171.73000000000002</v>
          </cell>
          <cell r="M308">
            <v>194.66000000000003</v>
          </cell>
          <cell r="N308">
            <v>221.15700000000004</v>
          </cell>
          <cell r="O308">
            <v>241.47200000000004</v>
          </cell>
          <cell r="P308">
            <v>266.77200000000005</v>
          </cell>
        </row>
        <row r="309">
          <cell r="A309">
            <v>307</v>
          </cell>
          <cell r="C309" t="str">
            <v>Cap Ex Budget YTD (Growth)</v>
          </cell>
          <cell r="E309">
            <v>12.572699000000002</v>
          </cell>
          <cell r="F309">
            <v>21.238069000000003</v>
          </cell>
          <cell r="G309">
            <v>31.018136000000005</v>
          </cell>
          <cell r="H309">
            <v>44.542441000000011</v>
          </cell>
          <cell r="I309">
            <v>53.496081000000011</v>
          </cell>
          <cell r="J309">
            <v>64.463508000000019</v>
          </cell>
          <cell r="K309">
            <v>78.262944000000019</v>
          </cell>
          <cell r="L309">
            <v>88.992908000000014</v>
          </cell>
          <cell r="M309">
            <v>99.165056000000021</v>
          </cell>
          <cell r="N309">
            <v>108.91941800000002</v>
          </cell>
          <cell r="O309">
            <v>117.62750500000003</v>
          </cell>
          <cell r="P309">
            <v>129.19959000000003</v>
          </cell>
        </row>
        <row r="310">
          <cell r="A310">
            <v>308</v>
          </cell>
          <cell r="C310" t="str">
            <v>Cap Ex Budget YTD (Maintenance)</v>
          </cell>
          <cell r="E310">
            <v>12.1</v>
          </cell>
          <cell r="F310">
            <v>25.7</v>
          </cell>
          <cell r="G310">
            <v>37.85</v>
          </cell>
          <cell r="H310">
            <v>50.018000000000001</v>
          </cell>
          <cell r="I310">
            <v>62.061</v>
          </cell>
          <cell r="J310">
            <v>75.141999999999996</v>
          </cell>
          <cell r="K310">
            <v>88.478999999999999</v>
          </cell>
          <cell r="L310">
            <v>101.279</v>
          </cell>
          <cell r="M310">
            <v>114.07</v>
          </cell>
          <cell r="N310">
            <v>126.80099999999999</v>
          </cell>
          <cell r="O310">
            <v>136.37799999999999</v>
          </cell>
          <cell r="P310">
            <v>149.92099999999999</v>
          </cell>
        </row>
        <row r="311">
          <cell r="A311">
            <v>309</v>
          </cell>
          <cell r="C311" t="str">
            <v>Cap Ex Budget YTD</v>
          </cell>
          <cell r="E311">
            <v>24.672699000000001</v>
          </cell>
          <cell r="F311">
            <v>46.938068999999999</v>
          </cell>
          <cell r="G311">
            <v>68.868135999999993</v>
          </cell>
          <cell r="H311">
            <v>94.560440999999997</v>
          </cell>
          <cell r="I311">
            <v>115.557081</v>
          </cell>
          <cell r="J311">
            <v>139.60550799999999</v>
          </cell>
          <cell r="K311">
            <v>166.74194399999999</v>
          </cell>
          <cell r="L311">
            <v>190.271908</v>
          </cell>
          <cell r="M311">
            <v>213.23505599999999</v>
          </cell>
          <cell r="N311">
            <v>235.720418</v>
          </cell>
          <cell r="O311">
            <v>254.005505</v>
          </cell>
          <cell r="P311">
            <v>279.12058999999999</v>
          </cell>
        </row>
        <row r="312">
          <cell r="A312">
            <v>310</v>
          </cell>
        </row>
        <row r="313">
          <cell r="A313">
            <v>311</v>
          </cell>
          <cell r="C313" t="str">
            <v>LE</v>
          </cell>
        </row>
        <row r="314">
          <cell r="A314">
            <v>312</v>
          </cell>
          <cell r="C314" t="str">
            <v>3-9 YTD LE (Growth)</v>
          </cell>
          <cell r="E314">
            <v>6.6580000000000004</v>
          </cell>
          <cell r="F314">
            <v>17.757999999999999</v>
          </cell>
          <cell r="G314">
            <v>26.957999999999998</v>
          </cell>
          <cell r="H314">
            <v>41.204265499999998</v>
          </cell>
          <cell r="I314">
            <v>51.326573069999995</v>
          </cell>
          <cell r="J314">
            <v>63.14531792999999</v>
          </cell>
          <cell r="K314">
            <v>75.641458089999986</v>
          </cell>
          <cell r="L314">
            <v>87.172134069999984</v>
          </cell>
          <cell r="M314">
            <v>97.933260269999991</v>
          </cell>
          <cell r="N314">
            <v>108.55196936999999</v>
          </cell>
          <cell r="O314">
            <v>117.83971962</v>
          </cell>
          <cell r="P314">
            <v>129.14443316000001</v>
          </cell>
        </row>
        <row r="315">
          <cell r="A315">
            <v>313</v>
          </cell>
          <cell r="C315" t="str">
            <v>6-6 YTD LE (Growth)</v>
          </cell>
          <cell r="E315">
            <v>6.6580000000000004</v>
          </cell>
          <cell r="F315">
            <v>17.757999999999999</v>
          </cell>
          <cell r="G315">
            <v>26.957999999999998</v>
          </cell>
          <cell r="H315">
            <v>38.158000000000001</v>
          </cell>
          <cell r="I315">
            <v>47.154000000000003</v>
          </cell>
          <cell r="J315">
            <v>51.354000000000006</v>
          </cell>
          <cell r="K315">
            <v>62.283707440000008</v>
          </cell>
          <cell r="L315">
            <v>72.94303742000001</v>
          </cell>
          <cell r="M315">
            <v>85.10105612000001</v>
          </cell>
          <cell r="N315">
            <v>96.749636020000011</v>
          </cell>
          <cell r="O315">
            <v>110.07266391000002</v>
          </cell>
          <cell r="P315">
            <v>122.50859640000002</v>
          </cell>
        </row>
        <row r="316">
          <cell r="A316">
            <v>314</v>
          </cell>
          <cell r="C316" t="str">
            <v>9-3 YTD LE (Growth)</v>
          </cell>
          <cell r="E316">
            <v>6.6580000000000004</v>
          </cell>
          <cell r="F316">
            <v>17.757999999999999</v>
          </cell>
          <cell r="G316">
            <v>26.957999999999998</v>
          </cell>
          <cell r="H316">
            <v>38.158000000000001</v>
          </cell>
          <cell r="I316">
            <v>47.154000000000003</v>
          </cell>
          <cell r="J316">
            <v>51.354000000000006</v>
          </cell>
          <cell r="K316">
            <v>66.454000000000008</v>
          </cell>
          <cell r="L316">
            <v>75.819000000000003</v>
          </cell>
          <cell r="M316">
            <v>84.138000000000005</v>
          </cell>
          <cell r="N316">
            <v>94.938000000000002</v>
          </cell>
          <cell r="O316">
            <v>101.45100000000001</v>
          </cell>
          <cell r="P316">
            <v>108.15100000000001</v>
          </cell>
        </row>
        <row r="317">
          <cell r="A317">
            <v>315</v>
          </cell>
        </row>
        <row r="318">
          <cell r="A318">
            <v>316</v>
          </cell>
          <cell r="C318" t="str">
            <v>3-9 YTD LE (Maintenance)</v>
          </cell>
          <cell r="E318">
            <v>12.15</v>
          </cell>
          <cell r="F318">
            <v>25.450000000000003</v>
          </cell>
          <cell r="G318">
            <v>35.35</v>
          </cell>
          <cell r="H318">
            <v>47.676844500000001</v>
          </cell>
          <cell r="I318">
            <v>59.800605930000003</v>
          </cell>
          <cell r="J318">
            <v>73.045125069999997</v>
          </cell>
          <cell r="K318">
            <v>87.803199909999989</v>
          </cell>
          <cell r="L318">
            <v>100.76820493</v>
          </cell>
          <cell r="M318">
            <v>113.70155373</v>
          </cell>
          <cell r="N318">
            <v>126.59116763</v>
          </cell>
          <cell r="O318">
            <v>136.63569237999999</v>
          </cell>
          <cell r="P318">
            <v>150.06069238000001</v>
          </cell>
        </row>
        <row r="319">
          <cell r="A319">
            <v>317</v>
          </cell>
          <cell r="C319" t="str">
            <v>6-6 YTD LE (Maintenance)</v>
          </cell>
          <cell r="E319">
            <v>12.15</v>
          </cell>
          <cell r="F319">
            <v>25.450000000000003</v>
          </cell>
          <cell r="G319">
            <v>35.35</v>
          </cell>
          <cell r="H319">
            <v>47.05</v>
          </cell>
          <cell r="I319">
            <v>58.302999999999997</v>
          </cell>
          <cell r="J319">
            <v>74.402999999999992</v>
          </cell>
          <cell r="K319">
            <v>89.291780629999991</v>
          </cell>
          <cell r="L319">
            <v>104.00793965</v>
          </cell>
          <cell r="M319">
            <v>118.57252998999999</v>
          </cell>
          <cell r="N319">
            <v>132.83000808</v>
          </cell>
          <cell r="O319">
            <v>147.11940501999999</v>
          </cell>
          <cell r="P319">
            <v>161.81272521999998</v>
          </cell>
        </row>
        <row r="320">
          <cell r="A320">
            <v>318</v>
          </cell>
          <cell r="C320" t="str">
            <v>9-3 YTD LE (Maintenance)</v>
          </cell>
          <cell r="E320">
            <v>12.15</v>
          </cell>
          <cell r="F320">
            <v>25.450000000000003</v>
          </cell>
          <cell r="G320">
            <v>35.35</v>
          </cell>
          <cell r="H320">
            <v>47.05</v>
          </cell>
          <cell r="I320">
            <v>58.302999999999997</v>
          </cell>
          <cell r="J320">
            <v>74.402999999999992</v>
          </cell>
          <cell r="K320">
            <v>87.302999999999997</v>
          </cell>
          <cell r="L320">
            <v>95.911000000000001</v>
          </cell>
          <cell r="M320">
            <v>110.52200000000001</v>
          </cell>
          <cell r="N320">
            <v>126.02200000000001</v>
          </cell>
          <cell r="O320">
            <v>141.02199999999999</v>
          </cell>
          <cell r="P320">
            <v>156.02199999999999</v>
          </cell>
        </row>
        <row r="321">
          <cell r="A321">
            <v>319</v>
          </cell>
        </row>
        <row r="322">
          <cell r="A322">
            <v>320</v>
          </cell>
          <cell r="C322" t="str">
            <v>3-9 YTD LE (Total)</v>
          </cell>
          <cell r="E322">
            <v>18.808</v>
          </cell>
          <cell r="F322">
            <v>43.207999999999998</v>
          </cell>
          <cell r="G322">
            <v>62.308</v>
          </cell>
          <cell r="H322">
            <v>88.881110000000007</v>
          </cell>
          <cell r="I322">
            <v>111.12717900000001</v>
          </cell>
          <cell r="J322">
            <v>136.19044300000002</v>
          </cell>
          <cell r="K322">
            <v>163.444658</v>
          </cell>
          <cell r="L322">
            <v>187.94033899999999</v>
          </cell>
          <cell r="M322">
            <v>211.63481400000001</v>
          </cell>
          <cell r="N322">
            <v>235.143137</v>
          </cell>
          <cell r="O322">
            <v>254.47541200000001</v>
          </cell>
          <cell r="P322">
            <v>279.20512553999998</v>
          </cell>
        </row>
        <row r="323">
          <cell r="A323">
            <v>321</v>
          </cell>
          <cell r="C323" t="str">
            <v>6-6 YTD LE (Total)</v>
          </cell>
          <cell r="E323">
            <v>18.808</v>
          </cell>
          <cell r="F323">
            <v>43.207999999999998</v>
          </cell>
          <cell r="G323">
            <v>62.308</v>
          </cell>
          <cell r="H323">
            <v>85.207999999999998</v>
          </cell>
          <cell r="I323">
            <v>105.45699999999999</v>
          </cell>
          <cell r="J323">
            <v>125.75699999999999</v>
          </cell>
          <cell r="K323">
            <v>153.75700000000001</v>
          </cell>
          <cell r="L323">
            <v>171.73000000000002</v>
          </cell>
          <cell r="M323">
            <v>198.45260904000003</v>
          </cell>
          <cell r="N323">
            <v>224.35866703000002</v>
          </cell>
          <cell r="O323">
            <v>251.97109186000003</v>
          </cell>
          <cell r="P323">
            <v>279.10034455000005</v>
          </cell>
        </row>
        <row r="324">
          <cell r="A324">
            <v>322</v>
          </cell>
          <cell r="C324" t="str">
            <v>9-3 YTD LE (Total)</v>
          </cell>
          <cell r="E324">
            <v>18.808</v>
          </cell>
          <cell r="F324">
            <v>43.207999999999998</v>
          </cell>
          <cell r="G324">
            <v>62.308</v>
          </cell>
          <cell r="H324">
            <v>85.207999999999998</v>
          </cell>
          <cell r="I324">
            <v>105.45699999999999</v>
          </cell>
          <cell r="J324">
            <v>125.75699999999999</v>
          </cell>
          <cell r="K324">
            <v>153.75700000000001</v>
          </cell>
          <cell r="L324">
            <v>171.73000000000002</v>
          </cell>
          <cell r="M324">
            <v>194.66000000000003</v>
          </cell>
          <cell r="N324">
            <v>221.26000000000002</v>
          </cell>
          <cell r="O324">
            <v>249.26000000000002</v>
          </cell>
          <cell r="P324">
            <v>278.26</v>
          </cell>
        </row>
        <row r="325">
          <cell r="A325">
            <v>323</v>
          </cell>
        </row>
        <row r="326">
          <cell r="A326">
            <v>324</v>
          </cell>
          <cell r="B326" t="str">
            <v>Fringe Benefits &amp; Salaries</v>
          </cell>
        </row>
        <row r="327">
          <cell r="A327">
            <v>325</v>
          </cell>
          <cell r="C327" t="str">
            <v>Fringe Benefits</v>
          </cell>
        </row>
        <row r="328">
          <cell r="A328">
            <v>326</v>
          </cell>
          <cell r="C328" t="str">
            <v>Monthly Actual</v>
          </cell>
          <cell r="E328">
            <v>3.7139450900000002</v>
          </cell>
          <cell r="F328">
            <v>6.12114271</v>
          </cell>
          <cell r="G328">
            <v>9.5790573300000013</v>
          </cell>
          <cell r="H328">
            <v>5.4477180700000005</v>
          </cell>
          <cell r="I328">
            <v>5.0658812900000001</v>
          </cell>
          <cell r="J328">
            <v>5.5957970000000001</v>
          </cell>
          <cell r="K328">
            <v>4.8375639999999995</v>
          </cell>
          <cell r="L328">
            <v>5.5522860000000005</v>
          </cell>
          <cell r="M328">
            <v>7.0086279999999999</v>
          </cell>
          <cell r="N328">
            <v>4.72865745</v>
          </cell>
          <cell r="O328">
            <v>6.1177972499999997</v>
          </cell>
          <cell r="P328">
            <v>3.9167766800000008</v>
          </cell>
        </row>
        <row r="329">
          <cell r="A329">
            <v>327</v>
          </cell>
          <cell r="C329" t="str">
            <v>QTD Actual</v>
          </cell>
          <cell r="E329">
            <v>3.7139450900000002</v>
          </cell>
          <cell r="F329">
            <v>9.8350878000000002</v>
          </cell>
          <cell r="G329">
            <v>19.414145130000001</v>
          </cell>
          <cell r="H329">
            <v>5.4477180700000005</v>
          </cell>
          <cell r="I329">
            <v>10.513599360000001</v>
          </cell>
          <cell r="J329">
            <v>16.109396360000002</v>
          </cell>
          <cell r="K329">
            <v>4.8375639999999995</v>
          </cell>
          <cell r="L329">
            <v>10.389849999999999</v>
          </cell>
          <cell r="M329">
            <v>17.398478000000001</v>
          </cell>
          <cell r="N329">
            <v>22.127135450000001</v>
          </cell>
          <cell r="O329">
            <v>28.2449327</v>
          </cell>
          <cell r="P329">
            <v>32.161709380000005</v>
          </cell>
        </row>
        <row r="330">
          <cell r="A330">
            <v>328</v>
          </cell>
          <cell r="C330" t="str">
            <v>YTD Actual</v>
          </cell>
          <cell r="E330">
            <v>3.7139450900000002</v>
          </cell>
          <cell r="F330">
            <v>9.8350878000000002</v>
          </cell>
          <cell r="G330">
            <v>19.414145130000001</v>
          </cell>
          <cell r="H330">
            <v>24.861863200000002</v>
          </cell>
          <cell r="I330">
            <v>29.927744489999998</v>
          </cell>
          <cell r="J330">
            <v>35.523543000000004</v>
          </cell>
          <cell r="K330">
            <v>40.361105999999999</v>
          </cell>
          <cell r="L330">
            <v>45.913390999999997</v>
          </cell>
          <cell r="M330">
            <v>52.922018260000002</v>
          </cell>
          <cell r="N330">
            <v>57.650675710000002</v>
          </cell>
          <cell r="O330">
            <v>63.768472959999997</v>
          </cell>
          <cell r="P330">
            <v>67.685249639999995</v>
          </cell>
        </row>
        <row r="331">
          <cell r="A331">
            <v>329</v>
          </cell>
        </row>
        <row r="332">
          <cell r="A332">
            <v>330</v>
          </cell>
          <cell r="C332" t="str">
            <v>Monthly Budget</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row>
        <row r="333">
          <cell r="A333">
            <v>331</v>
          </cell>
          <cell r="C333" t="str">
            <v>QTD Budget</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row>
        <row r="334">
          <cell r="A334">
            <v>332</v>
          </cell>
          <cell r="C334" t="str">
            <v>YTD Budget</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row>
        <row r="335">
          <cell r="A335">
            <v>333</v>
          </cell>
        </row>
        <row r="336">
          <cell r="A336">
            <v>334</v>
          </cell>
          <cell r="C336" t="str">
            <v>3-9 QTD LE</v>
          </cell>
          <cell r="E336" t="e">
            <v>#VALUE!</v>
          </cell>
          <cell r="F336" t="e">
            <v>#VALUE!</v>
          </cell>
          <cell r="G336" t="e">
            <v>#VALUE!</v>
          </cell>
          <cell r="H336">
            <v>0</v>
          </cell>
          <cell r="I336">
            <v>0</v>
          </cell>
          <cell r="J336">
            <v>0</v>
          </cell>
          <cell r="K336">
            <v>0</v>
          </cell>
          <cell r="L336">
            <v>0</v>
          </cell>
          <cell r="M336">
            <v>0</v>
          </cell>
          <cell r="N336">
            <v>0</v>
          </cell>
          <cell r="O336">
            <v>0</v>
          </cell>
          <cell r="P336">
            <v>0</v>
          </cell>
        </row>
        <row r="337">
          <cell r="A337">
            <v>335</v>
          </cell>
          <cell r="C337" t="str">
            <v>6-6 QTD LE</v>
          </cell>
          <cell r="E337" t="e">
            <v>#VALUE!</v>
          </cell>
          <cell r="F337" t="e">
            <v>#VALUE!</v>
          </cell>
          <cell r="G337" t="e">
            <v>#VALUE!</v>
          </cell>
          <cell r="H337">
            <v>0</v>
          </cell>
          <cell r="I337">
            <v>0</v>
          </cell>
          <cell r="J337">
            <v>0</v>
          </cell>
          <cell r="K337">
            <v>0</v>
          </cell>
          <cell r="L337">
            <v>0</v>
          </cell>
          <cell r="M337">
            <v>0</v>
          </cell>
          <cell r="N337">
            <v>0</v>
          </cell>
          <cell r="O337">
            <v>0</v>
          </cell>
          <cell r="P337">
            <v>0</v>
          </cell>
        </row>
        <row r="338">
          <cell r="A338">
            <v>336</v>
          </cell>
          <cell r="C338" t="str">
            <v>9-3 QTD LE</v>
          </cell>
          <cell r="E338" t="e">
            <v>#VALUE!</v>
          </cell>
          <cell r="F338" t="e">
            <v>#VALUE!</v>
          </cell>
          <cell r="G338" t="e">
            <v>#VALUE!</v>
          </cell>
          <cell r="H338">
            <v>0</v>
          </cell>
          <cell r="I338">
            <v>0</v>
          </cell>
          <cell r="J338">
            <v>0</v>
          </cell>
          <cell r="K338">
            <v>0</v>
          </cell>
          <cell r="L338">
            <v>0</v>
          </cell>
          <cell r="M338">
            <v>0</v>
          </cell>
          <cell r="N338">
            <v>0</v>
          </cell>
          <cell r="O338">
            <v>0</v>
          </cell>
          <cell r="P338">
            <v>0</v>
          </cell>
        </row>
        <row r="339">
          <cell r="A339">
            <v>337</v>
          </cell>
        </row>
        <row r="340">
          <cell r="A340">
            <v>338</v>
          </cell>
          <cell r="C340" t="str">
            <v>3-9 YTD LE</v>
          </cell>
          <cell r="E340" t="e">
            <v>#VALUE!</v>
          </cell>
          <cell r="F340" t="e">
            <v>#VALUE!</v>
          </cell>
          <cell r="G340" t="e">
            <v>#VALUE!</v>
          </cell>
          <cell r="H340" t="e">
            <v>#VALUE!</v>
          </cell>
          <cell r="I340" t="e">
            <v>#VALUE!</v>
          </cell>
          <cell r="J340" t="e">
            <v>#VALUE!</v>
          </cell>
          <cell r="K340" t="e">
            <v>#VALUE!</v>
          </cell>
          <cell r="L340" t="e">
            <v>#VALUE!</v>
          </cell>
          <cell r="M340" t="e">
            <v>#VALUE!</v>
          </cell>
          <cell r="N340" t="e">
            <v>#VALUE!</v>
          </cell>
          <cell r="O340" t="e">
            <v>#VALUE!</v>
          </cell>
          <cell r="P340" t="e">
            <v>#VALUE!</v>
          </cell>
        </row>
        <row r="341">
          <cell r="A341">
            <v>339</v>
          </cell>
          <cell r="C341" t="str">
            <v>6-6 YTD LE</v>
          </cell>
          <cell r="E341" t="e">
            <v>#VALUE!</v>
          </cell>
          <cell r="F341" t="e">
            <v>#VALUE!</v>
          </cell>
          <cell r="G341" t="e">
            <v>#VALUE!</v>
          </cell>
          <cell r="H341" t="e">
            <v>#VALUE!</v>
          </cell>
          <cell r="I341" t="e">
            <v>#VALUE!</v>
          </cell>
          <cell r="J341" t="e">
            <v>#VALUE!</v>
          </cell>
          <cell r="K341" t="e">
            <v>#VALUE!</v>
          </cell>
          <cell r="L341" t="e">
            <v>#VALUE!</v>
          </cell>
          <cell r="M341" t="e">
            <v>#VALUE!</v>
          </cell>
          <cell r="N341" t="e">
            <v>#VALUE!</v>
          </cell>
          <cell r="O341" t="e">
            <v>#VALUE!</v>
          </cell>
          <cell r="P341" t="e">
            <v>#VALUE!</v>
          </cell>
        </row>
        <row r="342">
          <cell r="A342">
            <v>340</v>
          </cell>
          <cell r="C342" t="str">
            <v>9-3 YTD LE</v>
          </cell>
          <cell r="E342" t="e">
            <v>#VALUE!</v>
          </cell>
          <cell r="F342" t="e">
            <v>#VALUE!</v>
          </cell>
          <cell r="G342" t="e">
            <v>#VALUE!</v>
          </cell>
          <cell r="H342" t="e">
            <v>#VALUE!</v>
          </cell>
          <cell r="I342" t="e">
            <v>#VALUE!</v>
          </cell>
          <cell r="J342" t="e">
            <v>#VALUE!</v>
          </cell>
          <cell r="K342" t="e">
            <v>#VALUE!</v>
          </cell>
          <cell r="L342" t="e">
            <v>#VALUE!</v>
          </cell>
          <cell r="M342" t="e">
            <v>#VALUE!</v>
          </cell>
          <cell r="N342" t="e">
            <v>#VALUE!</v>
          </cell>
          <cell r="O342" t="e">
            <v>#VALUE!</v>
          </cell>
          <cell r="P342" t="e">
            <v>#VALUE!</v>
          </cell>
        </row>
        <row r="343">
          <cell r="A343">
            <v>341</v>
          </cell>
        </row>
        <row r="344">
          <cell r="A344">
            <v>342</v>
          </cell>
          <cell r="C344" t="str">
            <v>Salaries</v>
          </cell>
        </row>
        <row r="345">
          <cell r="A345">
            <v>343</v>
          </cell>
          <cell r="C345" t="str">
            <v>Monthly Actual</v>
          </cell>
          <cell r="E345">
            <v>12.882711890000001</v>
          </cell>
          <cell r="F345">
            <v>8.8862178099999998</v>
          </cell>
          <cell r="G345">
            <v>7.6337606200000003</v>
          </cell>
          <cell r="H345">
            <v>9.9221106700000004</v>
          </cell>
          <cell r="I345">
            <v>10.95180307</v>
          </cell>
          <cell r="J345">
            <v>9.3900379999999988</v>
          </cell>
          <cell r="K345">
            <v>11.810861000000001</v>
          </cell>
          <cell r="L345">
            <v>11.867851999999999</v>
          </cell>
          <cell r="M345">
            <v>9.8409960000000005</v>
          </cell>
          <cell r="N345">
            <v>10.89395929</v>
          </cell>
          <cell r="O345">
            <v>9.2034641500000021</v>
          </cell>
          <cell r="P345">
            <v>10.42011969</v>
          </cell>
        </row>
        <row r="346">
          <cell r="A346">
            <v>344</v>
          </cell>
          <cell r="C346" t="str">
            <v>QTD Actual</v>
          </cell>
          <cell r="E346">
            <v>12.882711890000001</v>
          </cell>
          <cell r="F346">
            <v>21.768929700000001</v>
          </cell>
          <cell r="G346">
            <v>29.402690319999998</v>
          </cell>
          <cell r="H346">
            <v>9.9221106700000004</v>
          </cell>
          <cell r="I346">
            <v>20.873913739999999</v>
          </cell>
          <cell r="J346">
            <v>30.263951740000003</v>
          </cell>
          <cell r="K346">
            <v>11.810861000000001</v>
          </cell>
          <cell r="L346">
            <v>23.678712999999995</v>
          </cell>
          <cell r="M346">
            <v>33.519708999999999</v>
          </cell>
          <cell r="N346">
            <v>44.413668289999997</v>
          </cell>
          <cell r="O346">
            <v>53.617132440000006</v>
          </cell>
          <cell r="P346">
            <v>64.037252129999999</v>
          </cell>
        </row>
        <row r="347">
          <cell r="A347">
            <v>345</v>
          </cell>
          <cell r="C347" t="str">
            <v>YTD Actual</v>
          </cell>
          <cell r="E347">
            <v>12.882711890000001</v>
          </cell>
          <cell r="F347">
            <v>21.768929700000001</v>
          </cell>
          <cell r="G347">
            <v>29.402690320000001</v>
          </cell>
          <cell r="H347">
            <v>39.324800990000007</v>
          </cell>
          <cell r="I347">
            <v>50.276604059999997</v>
          </cell>
          <cell r="J347">
            <v>59.666641999999996</v>
          </cell>
          <cell r="K347">
            <v>71.477503999999996</v>
          </cell>
          <cell r="L347">
            <v>83.345355000000012</v>
          </cell>
          <cell r="M347">
            <v>93.186350319999988</v>
          </cell>
          <cell r="N347">
            <v>104.08030961</v>
          </cell>
          <cell r="O347">
            <v>113.28377376000002</v>
          </cell>
          <cell r="P347">
            <v>123.70389345000001</v>
          </cell>
        </row>
        <row r="348">
          <cell r="A348">
            <v>346</v>
          </cell>
        </row>
        <row r="349">
          <cell r="A349">
            <v>347</v>
          </cell>
          <cell r="C349" t="str">
            <v>Monthly Budget</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row>
        <row r="350">
          <cell r="A350">
            <v>348</v>
          </cell>
          <cell r="C350" t="str">
            <v>QTD Budget</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row>
        <row r="351">
          <cell r="A351">
            <v>349</v>
          </cell>
          <cell r="C351" t="str">
            <v>YTD Budget</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row>
        <row r="352">
          <cell r="A352">
            <v>350</v>
          </cell>
        </row>
        <row r="353">
          <cell r="A353">
            <v>351</v>
          </cell>
          <cell r="C353" t="str">
            <v>3-9 QTD LE</v>
          </cell>
          <cell r="E353" t="e">
            <v>#VALUE!</v>
          </cell>
          <cell r="F353" t="e">
            <v>#VALUE!</v>
          </cell>
          <cell r="G353" t="e">
            <v>#VALUE!</v>
          </cell>
          <cell r="H353">
            <v>0</v>
          </cell>
          <cell r="I353">
            <v>0</v>
          </cell>
          <cell r="J353">
            <v>0</v>
          </cell>
          <cell r="K353">
            <v>0</v>
          </cell>
          <cell r="L353">
            <v>0</v>
          </cell>
          <cell r="M353">
            <v>0</v>
          </cell>
          <cell r="N353">
            <v>0</v>
          </cell>
          <cell r="O353">
            <v>0</v>
          </cell>
          <cell r="P353">
            <v>0</v>
          </cell>
        </row>
        <row r="354">
          <cell r="A354">
            <v>352</v>
          </cell>
          <cell r="C354" t="str">
            <v>6-6 QTD LE</v>
          </cell>
          <cell r="E354" t="e">
            <v>#VALUE!</v>
          </cell>
          <cell r="F354" t="e">
            <v>#VALUE!</v>
          </cell>
          <cell r="G354" t="e">
            <v>#VALUE!</v>
          </cell>
          <cell r="H354">
            <v>37316</v>
          </cell>
          <cell r="I354">
            <v>74663</v>
          </cell>
          <cell r="J354">
            <v>112010</v>
          </cell>
          <cell r="K354">
            <v>37347</v>
          </cell>
          <cell r="L354">
            <v>74694</v>
          </cell>
          <cell r="M354">
            <v>112194</v>
          </cell>
          <cell r="N354">
            <v>37561</v>
          </cell>
          <cell r="O354">
            <v>75150.7</v>
          </cell>
          <cell r="P354" t="e">
            <v>#VALUE!</v>
          </cell>
        </row>
        <row r="355">
          <cell r="A355">
            <v>353</v>
          </cell>
          <cell r="C355" t="str">
            <v>9-3 QTD LE</v>
          </cell>
          <cell r="E355" t="e">
            <v>#VALUE!</v>
          </cell>
          <cell r="F355" t="e">
            <v>#VALUE!</v>
          </cell>
          <cell r="G355" t="e">
            <v>#VALUE!</v>
          </cell>
          <cell r="H355">
            <v>37561</v>
          </cell>
          <cell r="I355">
            <v>74849</v>
          </cell>
          <cell r="J355">
            <v>112165</v>
          </cell>
          <cell r="K355">
            <v>37347</v>
          </cell>
          <cell r="L355">
            <v>74908</v>
          </cell>
          <cell r="M355">
            <v>112255</v>
          </cell>
          <cell r="N355">
            <v>37347</v>
          </cell>
          <cell r="O355">
            <v>74694</v>
          </cell>
          <cell r="P355" t="e">
            <v>#VALUE!</v>
          </cell>
        </row>
        <row r="356">
          <cell r="A356">
            <v>354</v>
          </cell>
        </row>
        <row r="357">
          <cell r="A357">
            <v>355</v>
          </cell>
          <cell r="C357" t="str">
            <v>3-9 YTD LE</v>
          </cell>
          <cell r="E357" t="e">
            <v>#VALUE!</v>
          </cell>
          <cell r="F357" t="e">
            <v>#VALUE!</v>
          </cell>
          <cell r="G357" t="e">
            <v>#VALUE!</v>
          </cell>
          <cell r="H357" t="e">
            <v>#VALUE!</v>
          </cell>
          <cell r="I357" t="e">
            <v>#VALUE!</v>
          </cell>
          <cell r="J357" t="e">
            <v>#VALUE!</v>
          </cell>
          <cell r="K357" t="e">
            <v>#VALUE!</v>
          </cell>
          <cell r="L357" t="e">
            <v>#VALUE!</v>
          </cell>
          <cell r="M357" t="e">
            <v>#VALUE!</v>
          </cell>
          <cell r="N357" t="e">
            <v>#VALUE!</v>
          </cell>
          <cell r="O357" t="e">
            <v>#VALUE!</v>
          </cell>
          <cell r="P357" t="e">
            <v>#VALUE!</v>
          </cell>
        </row>
        <row r="358">
          <cell r="A358">
            <v>356</v>
          </cell>
          <cell r="C358" t="str">
            <v>6-6 YTD LE</v>
          </cell>
          <cell r="E358" t="e">
            <v>#VALUE!</v>
          </cell>
          <cell r="F358" t="e">
            <v>#VALUE!</v>
          </cell>
          <cell r="G358" t="e">
            <v>#VALUE!</v>
          </cell>
          <cell r="H358" t="e">
            <v>#VALUE!</v>
          </cell>
          <cell r="I358" t="e">
            <v>#VALUE!</v>
          </cell>
          <cell r="J358" t="e">
            <v>#VALUE!</v>
          </cell>
          <cell r="K358" t="e">
            <v>#VALUE!</v>
          </cell>
          <cell r="L358" t="e">
            <v>#VALUE!</v>
          </cell>
          <cell r="M358" t="e">
            <v>#VALUE!</v>
          </cell>
          <cell r="N358" t="e">
            <v>#VALUE!</v>
          </cell>
          <cell r="O358" t="e">
            <v>#VALUE!</v>
          </cell>
          <cell r="P358" t="e">
            <v>#VALUE!</v>
          </cell>
        </row>
        <row r="359">
          <cell r="A359">
            <v>357</v>
          </cell>
          <cell r="C359" t="str">
            <v>9-3 YTD LE</v>
          </cell>
          <cell r="E359" t="e">
            <v>#VALUE!</v>
          </cell>
          <cell r="F359" t="e">
            <v>#VALUE!</v>
          </cell>
          <cell r="G359" t="e">
            <v>#VALUE!</v>
          </cell>
          <cell r="H359" t="e">
            <v>#VALUE!</v>
          </cell>
          <cell r="I359" t="e">
            <v>#VALUE!</v>
          </cell>
          <cell r="J359" t="e">
            <v>#VALUE!</v>
          </cell>
          <cell r="K359" t="e">
            <v>#VALUE!</v>
          </cell>
          <cell r="L359" t="e">
            <v>#VALUE!</v>
          </cell>
          <cell r="M359" t="e">
            <v>#VALUE!</v>
          </cell>
          <cell r="N359" t="e">
            <v>#VALUE!</v>
          </cell>
          <cell r="O359" t="e">
            <v>#VALUE!</v>
          </cell>
          <cell r="P359" t="e">
            <v>#VALUE!</v>
          </cell>
        </row>
        <row r="360">
          <cell r="A360">
            <v>358</v>
          </cell>
        </row>
        <row r="361">
          <cell r="A361">
            <v>359</v>
          </cell>
          <cell r="B361" t="str">
            <v>Dividends to Parents</v>
          </cell>
        </row>
        <row r="362">
          <cell r="A362">
            <v>360</v>
          </cell>
          <cell r="C362" t="str">
            <v>Budget</v>
          </cell>
          <cell r="E362">
            <v>0</v>
          </cell>
          <cell r="F362">
            <v>0</v>
          </cell>
          <cell r="G362">
            <v>55</v>
          </cell>
          <cell r="H362">
            <v>0</v>
          </cell>
          <cell r="I362">
            <v>0</v>
          </cell>
          <cell r="J362">
            <v>55</v>
          </cell>
          <cell r="K362">
            <v>0</v>
          </cell>
          <cell r="L362">
            <v>0</v>
          </cell>
          <cell r="M362">
            <v>55</v>
          </cell>
          <cell r="N362">
            <v>0</v>
          </cell>
          <cell r="O362">
            <v>0</v>
          </cell>
          <cell r="P362">
            <v>173</v>
          </cell>
        </row>
        <row r="363">
          <cell r="A363">
            <v>361</v>
          </cell>
          <cell r="C363" t="str">
            <v>Actual</v>
          </cell>
          <cell r="E363">
            <v>0</v>
          </cell>
          <cell r="F363">
            <v>0</v>
          </cell>
          <cell r="G363">
            <v>85</v>
          </cell>
          <cell r="H363">
            <v>0</v>
          </cell>
          <cell r="I363">
            <v>0</v>
          </cell>
          <cell r="J363">
            <v>0</v>
          </cell>
          <cell r="K363">
            <v>0</v>
          </cell>
          <cell r="L363">
            <v>0</v>
          </cell>
          <cell r="M363">
            <v>0</v>
          </cell>
          <cell r="N363">
            <v>0</v>
          </cell>
          <cell r="O363">
            <v>0</v>
          </cell>
          <cell r="P363">
            <v>0</v>
          </cell>
        </row>
        <row r="364">
          <cell r="A364">
            <v>362</v>
          </cell>
          <cell r="C364" t="str">
            <v>YTD Actual</v>
          </cell>
          <cell r="E364">
            <v>0</v>
          </cell>
          <cell r="F364">
            <v>0</v>
          </cell>
          <cell r="G364">
            <v>85</v>
          </cell>
          <cell r="H364">
            <v>85</v>
          </cell>
          <cell r="I364">
            <v>85</v>
          </cell>
          <cell r="J364">
            <v>85</v>
          </cell>
          <cell r="K364">
            <v>85</v>
          </cell>
          <cell r="L364">
            <v>85</v>
          </cell>
          <cell r="M364">
            <v>85</v>
          </cell>
          <cell r="N364">
            <v>85</v>
          </cell>
          <cell r="O364">
            <v>85</v>
          </cell>
          <cell r="P364">
            <v>85</v>
          </cell>
        </row>
        <row r="365">
          <cell r="A365">
            <v>363</v>
          </cell>
          <cell r="C365" t="str">
            <v>YTD 3-9 LE</v>
          </cell>
          <cell r="E365">
            <v>0</v>
          </cell>
          <cell r="F365">
            <v>85</v>
          </cell>
          <cell r="G365">
            <v>85</v>
          </cell>
          <cell r="H365">
            <v>85</v>
          </cell>
          <cell r="I365">
            <v>85</v>
          </cell>
          <cell r="J365">
            <v>140</v>
          </cell>
          <cell r="K365">
            <v>140</v>
          </cell>
          <cell r="L365">
            <v>140</v>
          </cell>
          <cell r="M365">
            <v>195</v>
          </cell>
          <cell r="N365">
            <v>195</v>
          </cell>
          <cell r="O365">
            <v>195</v>
          </cell>
          <cell r="P365">
            <v>367</v>
          </cell>
        </row>
        <row r="366">
          <cell r="A366">
            <v>364</v>
          </cell>
          <cell r="C366" t="str">
            <v>YTD 6-6 LE</v>
          </cell>
          <cell r="E366">
            <v>0</v>
          </cell>
          <cell r="F366">
            <v>85</v>
          </cell>
          <cell r="G366">
            <v>85</v>
          </cell>
          <cell r="H366">
            <v>85</v>
          </cell>
          <cell r="I366">
            <v>85</v>
          </cell>
          <cell r="J366">
            <v>140</v>
          </cell>
          <cell r="K366">
            <v>140</v>
          </cell>
          <cell r="L366">
            <v>140</v>
          </cell>
          <cell r="M366">
            <v>195</v>
          </cell>
          <cell r="N366">
            <v>195</v>
          </cell>
          <cell r="O366">
            <v>195</v>
          </cell>
          <cell r="P366">
            <v>367</v>
          </cell>
        </row>
        <row r="367">
          <cell r="A367">
            <v>365</v>
          </cell>
          <cell r="C367" t="str">
            <v>YTD 7-5 LE</v>
          </cell>
          <cell r="E367">
            <v>0</v>
          </cell>
          <cell r="F367">
            <v>85</v>
          </cell>
          <cell r="G367">
            <v>85</v>
          </cell>
          <cell r="H367">
            <v>85</v>
          </cell>
          <cell r="I367">
            <v>85</v>
          </cell>
          <cell r="J367">
            <v>140</v>
          </cell>
          <cell r="K367">
            <v>140</v>
          </cell>
          <cell r="L367">
            <v>140</v>
          </cell>
          <cell r="M367">
            <v>195</v>
          </cell>
          <cell r="N367">
            <v>195</v>
          </cell>
          <cell r="O367">
            <v>195</v>
          </cell>
          <cell r="P367">
            <v>367</v>
          </cell>
        </row>
        <row r="368">
          <cell r="A368">
            <v>366</v>
          </cell>
        </row>
        <row r="369">
          <cell r="A369">
            <v>367</v>
          </cell>
          <cell r="B369" t="str">
            <v>Debt Principle Payments</v>
          </cell>
        </row>
        <row r="370">
          <cell r="A370">
            <v>368</v>
          </cell>
          <cell r="C370" t="str">
            <v>Actual</v>
          </cell>
          <cell r="E370">
            <v>0</v>
          </cell>
          <cell r="F370">
            <v>0</v>
          </cell>
          <cell r="G370">
            <v>0</v>
          </cell>
          <cell r="H370">
            <v>0</v>
          </cell>
          <cell r="I370">
            <v>0</v>
          </cell>
          <cell r="J370">
            <v>0</v>
          </cell>
          <cell r="K370">
            <v>0</v>
          </cell>
          <cell r="L370">
            <v>0</v>
          </cell>
          <cell r="M370">
            <v>0</v>
          </cell>
          <cell r="N370">
            <v>0</v>
          </cell>
          <cell r="O370">
            <v>0</v>
          </cell>
          <cell r="P370">
            <v>0</v>
          </cell>
        </row>
        <row r="371">
          <cell r="A371">
            <v>369</v>
          </cell>
          <cell r="C371" t="str">
            <v>YTD Actual</v>
          </cell>
          <cell r="E371">
            <v>0</v>
          </cell>
          <cell r="F371">
            <v>0</v>
          </cell>
          <cell r="G371">
            <v>0</v>
          </cell>
          <cell r="H371">
            <v>0</v>
          </cell>
          <cell r="I371">
            <v>0</v>
          </cell>
          <cell r="J371">
            <v>0</v>
          </cell>
          <cell r="K371">
            <v>0</v>
          </cell>
          <cell r="L371">
            <v>0</v>
          </cell>
          <cell r="M371">
            <v>0</v>
          </cell>
          <cell r="N371">
            <v>0</v>
          </cell>
          <cell r="O371">
            <v>0</v>
          </cell>
          <cell r="P371">
            <v>0</v>
          </cell>
        </row>
        <row r="372">
          <cell r="A372">
            <v>370</v>
          </cell>
          <cell r="C372" t="str">
            <v>YTD 3-9 LE</v>
          </cell>
          <cell r="E372">
            <v>0</v>
          </cell>
          <cell r="F372">
            <v>0</v>
          </cell>
          <cell r="G372">
            <v>195.4</v>
          </cell>
          <cell r="H372">
            <v>237.036</v>
          </cell>
          <cell r="I372">
            <v>237.036</v>
          </cell>
          <cell r="J372">
            <v>237.036</v>
          </cell>
          <cell r="K372">
            <v>242.316</v>
          </cell>
          <cell r="L372">
            <v>242.316</v>
          </cell>
          <cell r="M372">
            <v>242.316</v>
          </cell>
          <cell r="N372">
            <v>402.09000000000003</v>
          </cell>
          <cell r="O372">
            <v>402.09000000000003</v>
          </cell>
          <cell r="P372">
            <v>402.09000000000003</v>
          </cell>
        </row>
        <row r="373">
          <cell r="A373">
            <v>371</v>
          </cell>
          <cell r="C373" t="str">
            <v>YTD 6-6 LE</v>
          </cell>
          <cell r="E373">
            <v>0</v>
          </cell>
          <cell r="F373">
            <v>0</v>
          </cell>
          <cell r="G373">
            <v>195.4</v>
          </cell>
          <cell r="H373">
            <v>237.036</v>
          </cell>
          <cell r="I373">
            <v>237.036</v>
          </cell>
          <cell r="J373">
            <v>237.036</v>
          </cell>
          <cell r="K373">
            <v>242.316</v>
          </cell>
          <cell r="L373">
            <v>242.316</v>
          </cell>
          <cell r="M373">
            <v>242.316</v>
          </cell>
          <cell r="N373">
            <v>402.09000000000003</v>
          </cell>
          <cell r="O373">
            <v>402.09000000000003</v>
          </cell>
          <cell r="P373">
            <v>402.09000000000003</v>
          </cell>
        </row>
        <row r="374">
          <cell r="A374">
            <v>372</v>
          </cell>
          <cell r="C374" t="str">
            <v>YTD 7-5 LE</v>
          </cell>
          <cell r="E374">
            <v>0</v>
          </cell>
          <cell r="F374">
            <v>0</v>
          </cell>
          <cell r="G374">
            <v>195.4</v>
          </cell>
          <cell r="H374">
            <v>237.036</v>
          </cell>
          <cell r="I374">
            <v>237.036</v>
          </cell>
          <cell r="J374">
            <v>237.036</v>
          </cell>
          <cell r="K374">
            <v>242.316</v>
          </cell>
          <cell r="L374">
            <v>242.316</v>
          </cell>
          <cell r="M374">
            <v>242.316</v>
          </cell>
          <cell r="N374">
            <v>402.09000000000003</v>
          </cell>
          <cell r="O374">
            <v>402.09000000000003</v>
          </cell>
          <cell r="P374">
            <v>402.09000000000003</v>
          </cell>
        </row>
        <row r="375">
          <cell r="A375">
            <v>373</v>
          </cell>
          <cell r="C375" t="str">
            <v>Budget</v>
          </cell>
          <cell r="E375">
            <v>0</v>
          </cell>
          <cell r="F375">
            <v>0</v>
          </cell>
          <cell r="G375">
            <v>195.4</v>
          </cell>
          <cell r="H375">
            <v>237.036</v>
          </cell>
          <cell r="I375">
            <v>237.036</v>
          </cell>
          <cell r="J375">
            <v>237.036</v>
          </cell>
          <cell r="K375">
            <v>242.316</v>
          </cell>
          <cell r="L375">
            <v>242.316</v>
          </cell>
          <cell r="M375">
            <v>242.316</v>
          </cell>
          <cell r="N375">
            <v>402.09000000000003</v>
          </cell>
          <cell r="O375">
            <v>402.09000000000003</v>
          </cell>
          <cell r="P375">
            <v>402.09000000000003</v>
          </cell>
        </row>
        <row r="376">
          <cell r="A376">
            <v>374</v>
          </cell>
        </row>
        <row r="377">
          <cell r="A377">
            <v>375</v>
          </cell>
          <cell r="B377" t="str">
            <v>Headcount</v>
          </cell>
        </row>
        <row r="378">
          <cell r="A378">
            <v>376</v>
          </cell>
          <cell r="C378" t="str">
            <v>Actual</v>
          </cell>
          <cell r="E378">
            <v>19.166666666666668</v>
          </cell>
          <cell r="F378">
            <v>19.166666666666668</v>
          </cell>
          <cell r="G378">
            <v>19.166666666666668</v>
          </cell>
          <cell r="H378">
            <v>19.166666666666668</v>
          </cell>
          <cell r="I378">
            <v>19.166666666666668</v>
          </cell>
          <cell r="J378">
            <v>19.166666666666668</v>
          </cell>
          <cell r="K378">
            <v>0</v>
          </cell>
          <cell r="L378">
            <v>0</v>
          </cell>
          <cell r="M378">
            <v>0</v>
          </cell>
          <cell r="N378">
            <v>0</v>
          </cell>
          <cell r="O378">
            <v>0</v>
          </cell>
          <cell r="P378">
            <v>0</v>
          </cell>
        </row>
        <row r="379">
          <cell r="A379">
            <v>377</v>
          </cell>
          <cell r="C379" t="str">
            <v>Budget</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row>
        <row r="380">
          <cell r="A380">
            <v>378</v>
          </cell>
          <cell r="C380" t="str">
            <v>3-9 LE</v>
          </cell>
          <cell r="E380">
            <v>3600</v>
          </cell>
          <cell r="F380">
            <v>3600</v>
          </cell>
          <cell r="G380">
            <v>3600</v>
          </cell>
          <cell r="H380">
            <v>3600</v>
          </cell>
          <cell r="I380">
            <v>3600</v>
          </cell>
          <cell r="J380">
            <v>3600</v>
          </cell>
          <cell r="K380">
            <v>3600</v>
          </cell>
          <cell r="L380">
            <v>3600</v>
          </cell>
          <cell r="M380">
            <v>3600</v>
          </cell>
          <cell r="N380">
            <v>3600</v>
          </cell>
          <cell r="O380">
            <v>3600</v>
          </cell>
          <cell r="P380">
            <v>3600</v>
          </cell>
        </row>
        <row r="381">
          <cell r="A381">
            <v>379</v>
          </cell>
          <cell r="C381" t="str">
            <v>6-6 LE</v>
          </cell>
          <cell r="E381">
            <v>3600</v>
          </cell>
          <cell r="F381">
            <v>3600</v>
          </cell>
          <cell r="G381">
            <v>3600</v>
          </cell>
          <cell r="H381">
            <v>3600</v>
          </cell>
          <cell r="I381">
            <v>3600</v>
          </cell>
          <cell r="J381">
            <v>3600</v>
          </cell>
          <cell r="K381">
            <v>3600</v>
          </cell>
          <cell r="L381">
            <v>3600</v>
          </cell>
          <cell r="M381">
            <v>3600</v>
          </cell>
          <cell r="N381">
            <v>3600</v>
          </cell>
          <cell r="O381">
            <v>3600</v>
          </cell>
          <cell r="P381">
            <v>3600</v>
          </cell>
        </row>
        <row r="382">
          <cell r="A382">
            <v>380</v>
          </cell>
          <cell r="C382" t="str">
            <v>7-5 LE</v>
          </cell>
          <cell r="E382">
            <v>0</v>
          </cell>
          <cell r="F382">
            <v>0</v>
          </cell>
          <cell r="G382">
            <v>0</v>
          </cell>
          <cell r="H382">
            <v>0</v>
          </cell>
          <cell r="I382">
            <v>0</v>
          </cell>
          <cell r="J382">
            <v>0</v>
          </cell>
          <cell r="K382">
            <v>0</v>
          </cell>
          <cell r="L382">
            <v>0</v>
          </cell>
          <cell r="M382">
            <v>0</v>
          </cell>
          <cell r="N382">
            <v>0</v>
          </cell>
          <cell r="O382">
            <v>0</v>
          </cell>
          <cell r="P382">
            <v>0</v>
          </cell>
        </row>
        <row r="383">
          <cell r="A383">
            <v>381</v>
          </cell>
        </row>
        <row r="384">
          <cell r="A384">
            <v>382</v>
          </cell>
          <cell r="B384" t="str">
            <v>Sales and Delivery Variances</v>
          </cell>
        </row>
        <row r="385">
          <cell r="A385">
            <v>383</v>
          </cell>
          <cell r="C385" t="str">
            <v>YTD Actual</v>
          </cell>
        </row>
        <row r="386">
          <cell r="A386">
            <v>384</v>
          </cell>
          <cell r="C386" t="str">
            <v>Energy</v>
          </cell>
          <cell r="E386">
            <v>5.7026668699999732</v>
          </cell>
          <cell r="F386">
            <v>10.107167539999978</v>
          </cell>
          <cell r="G386">
            <v>14.568415719999962</v>
          </cell>
          <cell r="H386">
            <v>20.175412800000004</v>
          </cell>
          <cell r="I386">
            <v>26.040474889999928</v>
          </cell>
          <cell r="J386">
            <v>37.300903999999946</v>
          </cell>
          <cell r="K386">
            <v>51.546958000000018</v>
          </cell>
          <cell r="L386">
            <v>65.463420999999926</v>
          </cell>
          <cell r="M386">
            <v>73.944220879999875</v>
          </cell>
          <cell r="N386">
            <v>80.840716130000601</v>
          </cell>
          <cell r="O386">
            <v>86.180834460000369</v>
          </cell>
          <cell r="P386">
            <v>94.854275579999921</v>
          </cell>
        </row>
        <row r="387">
          <cell r="A387">
            <v>385</v>
          </cell>
          <cell r="C387" t="str">
            <v>Delivery</v>
          </cell>
          <cell r="E387">
            <v>150.49925009</v>
          </cell>
          <cell r="F387">
            <v>289.54882738000003</v>
          </cell>
          <cell r="G387">
            <v>435.73146886000001</v>
          </cell>
          <cell r="H387">
            <v>576.17648163000001</v>
          </cell>
          <cell r="I387">
            <v>718.61434636000001</v>
          </cell>
          <cell r="J387">
            <v>907.47342300000003</v>
          </cell>
          <cell r="K387">
            <v>1125.8998660000002</v>
          </cell>
          <cell r="L387">
            <v>1341.494997</v>
          </cell>
          <cell r="M387">
            <v>1509.4395849800001</v>
          </cell>
          <cell r="N387" t="e">
            <v>#VALUE!</v>
          </cell>
          <cell r="O387">
            <v>1814.3588975099999</v>
          </cell>
          <cell r="P387">
            <v>1980.4300250799997</v>
          </cell>
        </row>
        <row r="388">
          <cell r="A388">
            <v>386</v>
          </cell>
          <cell r="C388" t="str">
            <v>Gas</v>
          </cell>
          <cell r="E388">
            <v>21.70106882999999</v>
          </cell>
          <cell r="F388">
            <v>49.019075380000004</v>
          </cell>
          <cell r="G388">
            <v>71.805118920000012</v>
          </cell>
          <cell r="H388">
            <v>85.914987830000001</v>
          </cell>
          <cell r="I388">
            <v>96.889448510000022</v>
          </cell>
          <cell r="J388">
            <v>105.25483400000002</v>
          </cell>
          <cell r="K388">
            <v>113.61793999999998</v>
          </cell>
          <cell r="L388">
            <v>121.17612700000001</v>
          </cell>
          <cell r="M388">
            <v>131.39301791</v>
          </cell>
          <cell r="N388">
            <v>149.84156189000007</v>
          </cell>
          <cell r="O388">
            <v>170.10561179000001</v>
          </cell>
          <cell r="P388">
            <v>202.29272794000002</v>
          </cell>
        </row>
        <row r="389">
          <cell r="A389">
            <v>387</v>
          </cell>
        </row>
        <row r="390">
          <cell r="A390">
            <v>388</v>
          </cell>
          <cell r="C390" t="str">
            <v>Budget</v>
          </cell>
        </row>
        <row r="391">
          <cell r="A391">
            <v>389</v>
          </cell>
          <cell r="C391" t="str">
            <v>Energy</v>
          </cell>
          <cell r="E391">
            <v>13.647829514581829</v>
          </cell>
          <cell r="F391">
            <v>12.488788751933029</v>
          </cell>
          <cell r="G391">
            <v>11.30968941262779</v>
          </cell>
          <cell r="H391">
            <v>10.110135051086559</v>
          </cell>
          <cell r="I391">
            <v>9.9463917145307335</v>
          </cell>
          <cell r="J391">
            <v>13.873751567950308</v>
          </cell>
          <cell r="K391">
            <v>17.203461480210223</v>
          </cell>
          <cell r="L391">
            <v>16.523319549535728</v>
          </cell>
          <cell r="M391">
            <v>13.276266890110065</v>
          </cell>
          <cell r="N391">
            <v>9.6971944809362185</v>
          </cell>
          <cell r="O391">
            <v>10.272265723562825</v>
          </cell>
          <cell r="P391">
            <v>11.612480101713331</v>
          </cell>
        </row>
        <row r="392">
          <cell r="A392">
            <v>390</v>
          </cell>
          <cell r="C392" t="str">
            <v>Delivery</v>
          </cell>
          <cell r="E392">
            <v>159.50614842237673</v>
          </cell>
          <cell r="F392">
            <v>144.22777647032746</v>
          </cell>
          <cell r="G392">
            <v>142.83883649075204</v>
          </cell>
          <cell r="H392">
            <v>131.33795277235356</v>
          </cell>
          <cell r="I392">
            <v>135.41772835939148</v>
          </cell>
          <cell r="J392">
            <v>157.4536753786042</v>
          </cell>
          <cell r="K392">
            <v>187.76510135954527</v>
          </cell>
          <cell r="L392">
            <v>187.11563551069526</v>
          </cell>
          <cell r="M392">
            <v>159.04222308806851</v>
          </cell>
          <cell r="N392">
            <v>135.44182202280084</v>
          </cell>
          <cell r="O392">
            <v>137.36883773523027</v>
          </cell>
          <cell r="P392">
            <v>152.50259511210697</v>
          </cell>
        </row>
        <row r="393">
          <cell r="A393">
            <v>391</v>
          </cell>
          <cell r="C393" t="str">
            <v>Gas</v>
          </cell>
          <cell r="E393">
            <v>38.756692007808809</v>
          </cell>
          <cell r="F393">
            <v>32.069936445867512</v>
          </cell>
          <cell r="G393">
            <v>27.466125482913135</v>
          </cell>
          <cell r="H393">
            <v>18.123313966980987</v>
          </cell>
          <cell r="I393">
            <v>11.663979393027461</v>
          </cell>
          <cell r="J393">
            <v>9.5334404950176985</v>
          </cell>
          <cell r="K393">
            <v>9.277210170274893</v>
          </cell>
          <cell r="L393">
            <v>9.4919743213244576</v>
          </cell>
          <cell r="M393">
            <v>10.125058503926999</v>
          </cell>
          <cell r="N393">
            <v>15.828924901189559</v>
          </cell>
          <cell r="O393">
            <v>23.741625035633341</v>
          </cell>
          <cell r="P393">
            <v>34.167163482087147</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PECO TOTI"/>
      <sheetName val="ComEd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ENTERPRISES"/>
    </sheetNames>
    <sheetDataSet>
      <sheetData sheetId="0" refreshError="1">
        <row r="2">
          <cell r="B2" t="str">
            <v>April 2005</v>
          </cell>
        </row>
        <row r="3">
          <cell r="B3" t="str">
            <v>April 30, 2005</v>
          </cell>
        </row>
        <row r="4">
          <cell r="B4" t="str">
            <v>Balances as of April 30th</v>
          </cell>
        </row>
        <row r="5">
          <cell r="B5" t="str">
            <v>4+8 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H"/>
      <sheetName val="CJ02AROACA"/>
      <sheetName val="CJ04AROACA"/>
      <sheetName val="CJ03AROACA"/>
      <sheetName val="CJ01AROACA"/>
      <sheetName val="CJ04ARCDCA"/>
      <sheetName val="CJ03ARCDCA"/>
      <sheetName val="CJ02ARCDCA"/>
      <sheetName val="CJ01ARCDCA"/>
      <sheetName val="Control"/>
      <sheetName val="Template"/>
      <sheetName val="Notes"/>
      <sheetName val="eSSLBufferPtr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I5" t="str">
            <v>10000NEGCASH</v>
          </cell>
        </row>
        <row r="6">
          <cell r="AI6" t="str">
            <v>10001BERMD8296</v>
          </cell>
        </row>
        <row r="7">
          <cell r="AI7" t="str">
            <v>10001WACHA5179</v>
          </cell>
        </row>
        <row r="8">
          <cell r="AI8" t="str">
            <v>10002MELNA9327</v>
          </cell>
        </row>
        <row r="9">
          <cell r="AI9" t="str">
            <v>10003BONEA0901</v>
          </cell>
        </row>
        <row r="10">
          <cell r="AI10" t="str">
            <v>10003BONEA5513</v>
          </cell>
        </row>
        <row r="11">
          <cell r="AI11" t="str">
            <v>10003FIFTH0467</v>
          </cell>
        </row>
        <row r="12">
          <cell r="AI12" t="str">
            <v>10003LASAL2259</v>
          </cell>
        </row>
        <row r="13">
          <cell r="AI13" t="str">
            <v>10003LASAL2309</v>
          </cell>
        </row>
        <row r="14">
          <cell r="AI14" t="str">
            <v>10003MELNA7552</v>
          </cell>
        </row>
        <row r="15">
          <cell r="AI15" t="str">
            <v>10003MELNA8337</v>
          </cell>
        </row>
        <row r="16">
          <cell r="AI16" t="str">
            <v>10003SCUDD2687</v>
          </cell>
        </row>
        <row r="17">
          <cell r="AI17" t="str">
            <v>10003SEWAY5301</v>
          </cell>
        </row>
        <row r="18">
          <cell r="AI18" t="str">
            <v>10003SEWAY6101</v>
          </cell>
        </row>
        <row r="19">
          <cell r="AI19" t="str">
            <v>10003SEWAY7601</v>
          </cell>
        </row>
        <row r="20">
          <cell r="AI20" t="str">
            <v>10003WACHA0123</v>
          </cell>
        </row>
        <row r="21">
          <cell r="AI21" t="str">
            <v>10003WACHA0818</v>
          </cell>
        </row>
        <row r="22">
          <cell r="AI22" t="str">
            <v>10004BONEA0627</v>
          </cell>
        </row>
        <row r="23">
          <cell r="AI23" t="str">
            <v>10004BONEA4682</v>
          </cell>
        </row>
        <row r="24">
          <cell r="AI24" t="str">
            <v>10004BONEA4922</v>
          </cell>
        </row>
        <row r="25">
          <cell r="AI25" t="str">
            <v>10004BONEA4930</v>
          </cell>
        </row>
        <row r="26">
          <cell r="AI26" t="str">
            <v>10004BONEA4948</v>
          </cell>
        </row>
        <row r="27">
          <cell r="AI27" t="str">
            <v>10004BONEA4955</v>
          </cell>
        </row>
        <row r="28">
          <cell r="AI28" t="str">
            <v>10004BONEA4963</v>
          </cell>
        </row>
        <row r="29">
          <cell r="AI29" t="str">
            <v>10004BONEA4971</v>
          </cell>
        </row>
        <row r="30">
          <cell r="AI30" t="str">
            <v>10004BONEA4989</v>
          </cell>
        </row>
        <row r="31">
          <cell r="AI31" t="str">
            <v>10004BONEA4997</v>
          </cell>
        </row>
        <row r="32">
          <cell r="AI32" t="str">
            <v>10004JPCHA6998</v>
          </cell>
        </row>
        <row r="33">
          <cell r="AI33" t="str">
            <v>10004LASAL2077</v>
          </cell>
        </row>
        <row r="34">
          <cell r="AI34" t="str">
            <v>10004LASAL2101</v>
          </cell>
        </row>
        <row r="35">
          <cell r="AI35" t="str">
            <v>10004LASAL2374</v>
          </cell>
        </row>
        <row r="36">
          <cell r="AI36" t="str">
            <v>10004MELNA3411</v>
          </cell>
        </row>
        <row r="37">
          <cell r="AI37" t="str">
            <v>10004MELNA7560</v>
          </cell>
        </row>
        <row r="38">
          <cell r="AI38" t="str">
            <v>10004PAINE0549</v>
          </cell>
        </row>
        <row r="39">
          <cell r="AI39" t="str">
            <v>10004WELLS5300</v>
          </cell>
        </row>
        <row r="40">
          <cell r="AI40" t="str">
            <v>10006BKNYA9170</v>
          </cell>
        </row>
        <row r="41">
          <cell r="AI41" t="str">
            <v>10006BKNYA9171</v>
          </cell>
        </row>
        <row r="42">
          <cell r="AI42" t="str">
            <v>10006LASAL7449</v>
          </cell>
        </row>
        <row r="43">
          <cell r="AI43" t="str">
            <v>10100BONEA0877</v>
          </cell>
        </row>
        <row r="44">
          <cell r="AI44" t="str">
            <v>10100BONEA5554</v>
          </cell>
        </row>
        <row r="45">
          <cell r="AI45" t="str">
            <v>10100CITIB3005</v>
          </cell>
        </row>
        <row r="46">
          <cell r="AI46" t="str">
            <v>10100FIFTH5383</v>
          </cell>
        </row>
        <row r="47">
          <cell r="AI47" t="str">
            <v>10100JPCHA8869</v>
          </cell>
        </row>
        <row r="48">
          <cell r="AI48" t="str">
            <v>10100LASAL2176</v>
          </cell>
        </row>
        <row r="49">
          <cell r="AI49" t="str">
            <v>10100LASAL2184</v>
          </cell>
        </row>
        <row r="50">
          <cell r="AI50" t="str">
            <v>10100LASAL2218</v>
          </cell>
        </row>
        <row r="51">
          <cell r="AI51" t="str">
            <v>10100LASAL2598</v>
          </cell>
        </row>
        <row r="52">
          <cell r="AI52" t="str">
            <v>10100MELNA7586</v>
          </cell>
        </row>
        <row r="53">
          <cell r="AI53" t="str">
            <v>10100MELNA8311</v>
          </cell>
        </row>
        <row r="54">
          <cell r="AI54" t="str">
            <v>10100SCUDD2670</v>
          </cell>
        </row>
        <row r="55">
          <cell r="AI55" t="str">
            <v>10100WACHA0149</v>
          </cell>
        </row>
        <row r="56">
          <cell r="AI56" t="str">
            <v>10100WACHA0834</v>
          </cell>
        </row>
        <row r="57">
          <cell r="AI57" t="str">
            <v>10101MELNA0301</v>
          </cell>
        </row>
        <row r="58">
          <cell r="AI58" t="str">
            <v>10102LASAL9589</v>
          </cell>
        </row>
        <row r="59">
          <cell r="AI59" t="str">
            <v>10102MELNA9881</v>
          </cell>
        </row>
        <row r="60">
          <cell r="AI60" t="str">
            <v>10103LASAL5989</v>
          </cell>
        </row>
        <row r="61">
          <cell r="AI61" t="str">
            <v>10103MELNA1101</v>
          </cell>
        </row>
        <row r="62">
          <cell r="AI62" t="str">
            <v>10103WACHA0110</v>
          </cell>
        </row>
        <row r="63">
          <cell r="AI63" t="str">
            <v>10103WACHA0805</v>
          </cell>
        </row>
        <row r="64">
          <cell r="AI64" t="str">
            <v>10105BONEA0943</v>
          </cell>
        </row>
        <row r="65">
          <cell r="AI65" t="str">
            <v>10105BONEA5596</v>
          </cell>
        </row>
        <row r="66">
          <cell r="AI66" t="str">
            <v>10105LASAL2200</v>
          </cell>
        </row>
        <row r="67">
          <cell r="AI67" t="str">
            <v>10105MELNA8329</v>
          </cell>
        </row>
        <row r="68">
          <cell r="AI68" t="str">
            <v>10105MELNA9195</v>
          </cell>
        </row>
        <row r="69">
          <cell r="AI69" t="str">
            <v>10105MELNA9211</v>
          </cell>
        </row>
        <row r="70">
          <cell r="AI70" t="str">
            <v>10105NORTH2080</v>
          </cell>
        </row>
        <row r="71">
          <cell r="AI71" t="str">
            <v>10105WACHA0152</v>
          </cell>
        </row>
        <row r="72">
          <cell r="AI72" t="str">
            <v>10105WACHA0178</v>
          </cell>
        </row>
        <row r="73">
          <cell r="AI73" t="str">
            <v>10105WACHA0847</v>
          </cell>
        </row>
        <row r="74">
          <cell r="AI74" t="str">
            <v>10105WACHA0850</v>
          </cell>
        </row>
        <row r="75">
          <cell r="AI75" t="str">
            <v>10105WELLS0800</v>
          </cell>
        </row>
        <row r="76">
          <cell r="AI76" t="str">
            <v>10106BERMD8317</v>
          </cell>
        </row>
        <row r="77">
          <cell r="AI77" t="str">
            <v>10106WACHA5182</v>
          </cell>
        </row>
        <row r="78">
          <cell r="AI78" t="str">
            <v>10110JPMOR2342</v>
          </cell>
        </row>
        <row r="79">
          <cell r="AI79" t="str">
            <v>10110LASAL5542</v>
          </cell>
        </row>
        <row r="80">
          <cell r="AI80" t="str">
            <v>10110MELNA0820</v>
          </cell>
        </row>
        <row r="81">
          <cell r="AI81" t="str">
            <v>10112LASAL2622</v>
          </cell>
        </row>
        <row r="82">
          <cell r="AI82" t="str">
            <v>10113LASAL2614</v>
          </cell>
        </row>
        <row r="83">
          <cell r="AI83" t="str">
            <v>10115JPMOR2335</v>
          </cell>
        </row>
        <row r="84">
          <cell r="AI84" t="str">
            <v>10115LASAL5559</v>
          </cell>
        </row>
        <row r="85">
          <cell r="AI85" t="str">
            <v>10115MELNA8295</v>
          </cell>
        </row>
        <row r="86">
          <cell r="AI86" t="str">
            <v>10116WACHA5221</v>
          </cell>
        </row>
        <row r="87">
          <cell r="AI87" t="str">
            <v>10118LASAL3745</v>
          </cell>
        </row>
        <row r="88">
          <cell r="AI88" t="str">
            <v>10118MELNA0317</v>
          </cell>
        </row>
        <row r="89">
          <cell r="AI89" t="str">
            <v>10118NORTH2078</v>
          </cell>
        </row>
        <row r="90">
          <cell r="AI90" t="str">
            <v>10118WELLS0700</v>
          </cell>
        </row>
        <row r="91">
          <cell r="AI91" t="str">
            <v>10125LASAL2838</v>
          </cell>
        </row>
        <row r="92">
          <cell r="AI92" t="str">
            <v>10125LASAL6177</v>
          </cell>
        </row>
        <row r="93">
          <cell r="AI93" t="str">
            <v>10137LASAL0979</v>
          </cell>
        </row>
        <row r="94">
          <cell r="AI94" t="str">
            <v>10137MELNA3881</v>
          </cell>
        </row>
        <row r="95">
          <cell r="AI95" t="str">
            <v>10137WACHA2696</v>
          </cell>
        </row>
        <row r="96">
          <cell r="AI96" t="str">
            <v>10140BONEA7238</v>
          </cell>
        </row>
        <row r="97">
          <cell r="AI97" t="str">
            <v>10140BONEA8905</v>
          </cell>
        </row>
        <row r="98">
          <cell r="AI98" t="str">
            <v>10140LASAL5195</v>
          </cell>
        </row>
        <row r="99">
          <cell r="AI99" t="str">
            <v>10140LASAL5203</v>
          </cell>
        </row>
        <row r="100">
          <cell r="AI100" t="str">
            <v>10140MELNA0523</v>
          </cell>
        </row>
        <row r="101">
          <cell r="AI101" t="str">
            <v>10140MELNA4066</v>
          </cell>
        </row>
        <row r="102">
          <cell r="AI102" t="str">
            <v>10140WACHA1329</v>
          </cell>
        </row>
        <row r="103">
          <cell r="AI103" t="str">
            <v>10140WACHA4624</v>
          </cell>
        </row>
        <row r="104">
          <cell r="AI104" t="str">
            <v>10141LASAL7175</v>
          </cell>
        </row>
        <row r="105">
          <cell r="AI105" t="str">
            <v>10142WELLS0815</v>
          </cell>
        </row>
        <row r="106">
          <cell r="AI106" t="str">
            <v>10143WELLS0765</v>
          </cell>
        </row>
        <row r="107">
          <cell r="AI107" t="str">
            <v>10144WELLS7394</v>
          </cell>
        </row>
        <row r="108">
          <cell r="AI108" t="str">
            <v>10145WELLS0799</v>
          </cell>
        </row>
        <row r="109">
          <cell r="AI109" t="str">
            <v>10146WELLS0690</v>
          </cell>
        </row>
        <row r="110">
          <cell r="AI110" t="str">
            <v>10147WELLS0716</v>
          </cell>
        </row>
        <row r="111">
          <cell r="AI111" t="str">
            <v>10148WELLS0732</v>
          </cell>
        </row>
        <row r="112">
          <cell r="AI112" t="str">
            <v>10149WELLS0666</v>
          </cell>
        </row>
        <row r="113">
          <cell r="AI113" t="str">
            <v>10150WELLS0682</v>
          </cell>
        </row>
        <row r="114">
          <cell r="AI114" t="str">
            <v>10151WELLS0575</v>
          </cell>
        </row>
        <row r="115">
          <cell r="AI115" t="str">
            <v>10152WELLS1417</v>
          </cell>
        </row>
        <row r="116">
          <cell r="AI116" t="str">
            <v>10153WELLS1433</v>
          </cell>
        </row>
        <row r="117">
          <cell r="AI117" t="str">
            <v>10154WELLS0534</v>
          </cell>
        </row>
        <row r="118">
          <cell r="AI118" t="str">
            <v>10155WELLS0559</v>
          </cell>
        </row>
        <row r="119">
          <cell r="AI119" t="str">
            <v>10156WELLS0492</v>
          </cell>
        </row>
        <row r="120">
          <cell r="AI120" t="str">
            <v>10157WELLS0518</v>
          </cell>
        </row>
        <row r="121">
          <cell r="AI121" t="str">
            <v>10158WELLS1284</v>
          </cell>
        </row>
        <row r="122">
          <cell r="AI122" t="str">
            <v>10159WELLS1235</v>
          </cell>
        </row>
        <row r="123">
          <cell r="AI123" t="str">
            <v>10160WELLS1250</v>
          </cell>
        </row>
        <row r="124">
          <cell r="AI124" t="str">
            <v>10161WELLS1177</v>
          </cell>
        </row>
        <row r="125">
          <cell r="AI125" t="str">
            <v>10162WELLS1193</v>
          </cell>
        </row>
        <row r="126">
          <cell r="AI126" t="str">
            <v>10163WELLS4614</v>
          </cell>
        </row>
        <row r="127">
          <cell r="AI127" t="str">
            <v>10164WELLS1700</v>
          </cell>
        </row>
        <row r="128">
          <cell r="AI128" t="str">
            <v>10165WELLS4622</v>
          </cell>
        </row>
        <row r="129">
          <cell r="AI129" t="str">
            <v>10166WELLS4630</v>
          </cell>
        </row>
        <row r="130">
          <cell r="AI130" t="str">
            <v>10167LASAL6714</v>
          </cell>
        </row>
        <row r="131">
          <cell r="AI131" t="str">
            <v>10167WACHA5112</v>
          </cell>
        </row>
        <row r="132">
          <cell r="AI132" t="str">
            <v>10174LASAL8918</v>
          </cell>
        </row>
        <row r="133">
          <cell r="AI133" t="str">
            <v>10176BONEA2341</v>
          </cell>
        </row>
        <row r="134">
          <cell r="AI134" t="str">
            <v>10176WACHA7067</v>
          </cell>
        </row>
        <row r="135">
          <cell r="AI135" t="str">
            <v>10178WACHA5247</v>
          </cell>
        </row>
        <row r="136">
          <cell r="AI136" t="str">
            <v>10179BONEA0893</v>
          </cell>
        </row>
        <row r="137">
          <cell r="AI137" t="str">
            <v>10179BONEA0903</v>
          </cell>
        </row>
        <row r="138">
          <cell r="AI138" t="str">
            <v>10179BONEA2647</v>
          </cell>
        </row>
        <row r="139">
          <cell r="AI139" t="str">
            <v>10179BONEA5562</v>
          </cell>
        </row>
        <row r="140">
          <cell r="AI140" t="str">
            <v>10179BONEA5759</v>
          </cell>
        </row>
        <row r="141">
          <cell r="AI141" t="str">
            <v>10179LASAL2358</v>
          </cell>
        </row>
        <row r="142">
          <cell r="AI142" t="str">
            <v>10179MELNA7693</v>
          </cell>
        </row>
        <row r="143">
          <cell r="AI143" t="str">
            <v>10180LASAL8744</v>
          </cell>
        </row>
        <row r="144">
          <cell r="AI144" t="str">
            <v>10180MELNA3998</v>
          </cell>
        </row>
        <row r="145">
          <cell r="AI145" t="str">
            <v>10200BANCO8195</v>
          </cell>
        </row>
        <row r="146">
          <cell r="AI146" t="str">
            <v>10200BANCO8390</v>
          </cell>
        </row>
        <row r="147">
          <cell r="AI147" t="str">
            <v>10200CITIB0479</v>
          </cell>
        </row>
        <row r="148">
          <cell r="AI148" t="str">
            <v>10200FIFTH5367</v>
          </cell>
        </row>
        <row r="149">
          <cell r="AI149" t="str">
            <v>10200JPCHA4470</v>
          </cell>
        </row>
        <row r="150">
          <cell r="AI150" t="str">
            <v>10200JPCHA6011</v>
          </cell>
        </row>
        <row r="151">
          <cell r="AI151" t="str">
            <v>10200JPCHA8883</v>
          </cell>
        </row>
        <row r="152">
          <cell r="AI152" t="str">
            <v>10200LASAL2150</v>
          </cell>
        </row>
        <row r="153">
          <cell r="AI153" t="str">
            <v>10200LASAL2168</v>
          </cell>
        </row>
        <row r="154">
          <cell r="AI154" t="str">
            <v>10200MELNA0012</v>
          </cell>
        </row>
        <row r="155">
          <cell r="AI155" t="str">
            <v>10200MELNA0020</v>
          </cell>
        </row>
        <row r="156">
          <cell r="AI156" t="str">
            <v>10200MELNA0548</v>
          </cell>
        </row>
        <row r="157">
          <cell r="AI157" t="str">
            <v>10200MELNA4661</v>
          </cell>
        </row>
        <row r="158">
          <cell r="AI158" t="str">
            <v>10200MELNA8303</v>
          </cell>
        </row>
        <row r="159">
          <cell r="AI159" t="str">
            <v>10200MELNA9980</v>
          </cell>
        </row>
        <row r="160">
          <cell r="AI160" t="str">
            <v>10200SCUDD2638</v>
          </cell>
        </row>
        <row r="161">
          <cell r="AI161" t="str">
            <v>10200WACHA0107</v>
          </cell>
        </row>
        <row r="162">
          <cell r="AI162" t="str">
            <v>10200WACHA0323</v>
          </cell>
        </row>
        <row r="163">
          <cell r="AI163" t="str">
            <v>10200WACHA0350</v>
          </cell>
        </row>
        <row r="164">
          <cell r="AI164" t="str">
            <v>10200WACHA0795</v>
          </cell>
        </row>
        <row r="165">
          <cell r="AI165" t="str">
            <v>10206WACHA9687</v>
          </cell>
        </row>
        <row r="166">
          <cell r="AI166" t="str">
            <v>10207WACHA9674</v>
          </cell>
        </row>
        <row r="167">
          <cell r="AI167" t="str">
            <v>10222LASAL2325</v>
          </cell>
        </row>
        <row r="168">
          <cell r="AI168" t="str">
            <v>10300BONEA0851</v>
          </cell>
        </row>
        <row r="169">
          <cell r="AI169" t="str">
            <v>10300BONEA5547</v>
          </cell>
        </row>
        <row r="170">
          <cell r="AI170" t="str">
            <v>10300LASAL2226</v>
          </cell>
        </row>
        <row r="171">
          <cell r="AI171" t="str">
            <v>10300LASAL2234</v>
          </cell>
        </row>
        <row r="172">
          <cell r="AI172" t="str">
            <v>10300MELNA7578</v>
          </cell>
        </row>
        <row r="173">
          <cell r="AI173" t="str">
            <v>10300WACHA0136</v>
          </cell>
        </row>
        <row r="174">
          <cell r="AI174" t="str">
            <v>10300WACHA0821</v>
          </cell>
        </row>
        <row r="175">
          <cell r="AI175" t="str">
            <v>10301LASAL2317</v>
          </cell>
        </row>
        <row r="176">
          <cell r="AI176" t="str">
            <v>10302MELNA8649</v>
          </cell>
        </row>
        <row r="177">
          <cell r="AI177" t="str">
            <v>10303MELNA0648</v>
          </cell>
        </row>
        <row r="178">
          <cell r="AI178" t="str">
            <v>10304LASAL2333</v>
          </cell>
        </row>
        <row r="179">
          <cell r="AI179" t="str">
            <v>10306NATCY7798</v>
          </cell>
        </row>
        <row r="180">
          <cell r="AI180" t="str">
            <v>10306OAKBK1400</v>
          </cell>
        </row>
        <row r="181">
          <cell r="AI181" t="str">
            <v>10306OAKBK9400</v>
          </cell>
        </row>
        <row r="182">
          <cell r="AI182" t="str">
            <v>10306USBNK8016</v>
          </cell>
        </row>
        <row r="183">
          <cell r="AI183" t="str">
            <v>10307LASAL2242</v>
          </cell>
        </row>
        <row r="184">
          <cell r="AI184" t="str">
            <v>10309BONEA5139</v>
          </cell>
        </row>
        <row r="185">
          <cell r="AI185" t="str">
            <v>10309BONEA7180</v>
          </cell>
        </row>
        <row r="186">
          <cell r="AI186" t="str">
            <v>10309BONEA7237</v>
          </cell>
        </row>
        <row r="187">
          <cell r="AI187" t="str">
            <v>10309PAINE13627</v>
          </cell>
        </row>
        <row r="188">
          <cell r="AI188" t="str">
            <v>10309PAINE3627</v>
          </cell>
        </row>
        <row r="189">
          <cell r="AI189" t="str">
            <v>10309TDCAN9957</v>
          </cell>
        </row>
        <row r="190">
          <cell r="AI190" t="str">
            <v>10309TDCAN9965</v>
          </cell>
        </row>
        <row r="191">
          <cell r="AI191" t="str">
            <v>10316LASAL7431</v>
          </cell>
        </row>
        <row r="192">
          <cell r="AI192" t="str">
            <v>10320BERMD8261</v>
          </cell>
        </row>
        <row r="193">
          <cell r="AI193" t="str">
            <v>10320PAINE0565</v>
          </cell>
        </row>
        <row r="194">
          <cell r="AI194" t="str">
            <v>10320WACHA5195</v>
          </cell>
        </row>
        <row r="195">
          <cell r="AI195" t="str">
            <v>10321BERMD9424</v>
          </cell>
        </row>
        <row r="196">
          <cell r="AI196" t="str">
            <v>10321PAINE0568</v>
          </cell>
        </row>
        <row r="197">
          <cell r="AI197" t="str">
            <v>10321WACHA5205</v>
          </cell>
        </row>
        <row r="198">
          <cell r="AI198" t="str">
            <v>10322LASAL6706</v>
          </cell>
        </row>
        <row r="199">
          <cell r="AI199" t="str">
            <v>10322MELNA3551</v>
          </cell>
        </row>
        <row r="200">
          <cell r="AI200" t="str">
            <v>10322MELNA3569</v>
          </cell>
        </row>
        <row r="201">
          <cell r="AI201" t="str">
            <v>10322MELNA3692</v>
          </cell>
        </row>
        <row r="202">
          <cell r="AI202" t="str">
            <v>10322MELNA3734</v>
          </cell>
        </row>
        <row r="203">
          <cell r="AI203" t="str">
            <v>10322SOVBK7045</v>
          </cell>
        </row>
        <row r="204">
          <cell r="AI204" t="str">
            <v>10322WACHA0627</v>
          </cell>
        </row>
        <row r="205">
          <cell r="AI205" t="str">
            <v>10322WACHA3319</v>
          </cell>
        </row>
        <row r="206">
          <cell r="AI206" t="str">
            <v>10322WACHA8305</v>
          </cell>
        </row>
        <row r="207">
          <cell r="AI207" t="str">
            <v>10322WACHA9063</v>
          </cell>
        </row>
        <row r="208">
          <cell r="AI208" t="str">
            <v>10323WACHA5864</v>
          </cell>
        </row>
        <row r="209">
          <cell r="AI209" t="str">
            <v>10324LASAL7159</v>
          </cell>
        </row>
        <row r="210">
          <cell r="AI210" t="str">
            <v>10333MELNA8198</v>
          </cell>
        </row>
        <row r="211">
          <cell r="AI211" t="str">
            <v>10351LASAL6730</v>
          </cell>
        </row>
        <row r="212">
          <cell r="AI212" t="str">
            <v>10352LASAL6748</v>
          </cell>
        </row>
        <row r="213">
          <cell r="AI213" t="str">
            <v>10353LASAL0839</v>
          </cell>
        </row>
        <row r="214">
          <cell r="AI214" t="str">
            <v>10354FLEET5995</v>
          </cell>
        </row>
        <row r="215">
          <cell r="AI215" t="str">
            <v>10401MELNA7438</v>
          </cell>
        </row>
        <row r="216">
          <cell r="AI216" t="str">
            <v>10401WELLS3700</v>
          </cell>
        </row>
        <row r="217">
          <cell r="AI217" t="str">
            <v>10405WELLS5100</v>
          </cell>
        </row>
        <row r="218">
          <cell r="AI218" t="str">
            <v>10406JPMOR2656</v>
          </cell>
        </row>
        <row r="219">
          <cell r="AI219" t="str">
            <v>10406MELNA7602</v>
          </cell>
        </row>
        <row r="220">
          <cell r="AI220" t="str">
            <v>10407LASAL2069</v>
          </cell>
        </row>
        <row r="221">
          <cell r="AI221" t="str">
            <v>10407WELLS4900</v>
          </cell>
        </row>
        <row r="222">
          <cell r="AI222" t="str">
            <v>10525WACHA4908</v>
          </cell>
        </row>
        <row r="223">
          <cell r="AI223" t="str">
            <v>10526LASAL5013</v>
          </cell>
        </row>
        <row r="224">
          <cell r="AI224" t="str">
            <v>10526WACHA8765</v>
          </cell>
        </row>
        <row r="225">
          <cell r="AI225" t="str">
            <v>10527LASAL5229</v>
          </cell>
        </row>
        <row r="226">
          <cell r="AI226" t="str">
            <v>1053610536NOACCT#</v>
          </cell>
        </row>
        <row r="227">
          <cell r="AI227" t="str">
            <v>10536NOACCT3</v>
          </cell>
        </row>
        <row r="228">
          <cell r="AI228" t="str">
            <v>1053710537NOACCT#</v>
          </cell>
        </row>
        <row r="229">
          <cell r="AI229" t="str">
            <v>1053910539NOACCT#</v>
          </cell>
        </row>
        <row r="230">
          <cell r="AI230" t="str">
            <v>1054010540NOACCT#</v>
          </cell>
        </row>
        <row r="231">
          <cell r="AI231" t="str">
            <v>10601BANCO8203</v>
          </cell>
        </row>
        <row r="232">
          <cell r="AI232" t="str">
            <v>10601BANCO8408</v>
          </cell>
        </row>
        <row r="233">
          <cell r="AI233" t="str">
            <v>10601BKNYA5229</v>
          </cell>
        </row>
        <row r="234">
          <cell r="AI234" t="str">
            <v>10601BKNYA6739</v>
          </cell>
        </row>
        <row r="235">
          <cell r="AI235" t="str">
            <v>10601BKNYA6740</v>
          </cell>
        </row>
        <row r="236">
          <cell r="AI236" t="str">
            <v>10601BKNYA6742</v>
          </cell>
        </row>
        <row r="237">
          <cell r="AI237" t="str">
            <v>10601BKNYA6744</v>
          </cell>
        </row>
        <row r="238">
          <cell r="AI238" t="str">
            <v>10601BONEA0122</v>
          </cell>
        </row>
        <row r="239">
          <cell r="AI239" t="str">
            <v>10601BONEA0364</v>
          </cell>
        </row>
        <row r="240">
          <cell r="AI240" t="str">
            <v>10601BONEA0474</v>
          </cell>
        </row>
        <row r="241">
          <cell r="AI241" t="str">
            <v>10601BONEA0836</v>
          </cell>
        </row>
        <row r="242">
          <cell r="AI242" t="str">
            <v>10601BONEA1459</v>
          </cell>
        </row>
        <row r="243">
          <cell r="AI243" t="str">
            <v>10601BONEA2916</v>
          </cell>
        </row>
        <row r="244">
          <cell r="AI244" t="str">
            <v>10601BONEA5521</v>
          </cell>
        </row>
        <row r="245">
          <cell r="AI245" t="str">
            <v>10601BONEA6390</v>
          </cell>
        </row>
        <row r="246">
          <cell r="AI246" t="str">
            <v>10601CITIB8622</v>
          </cell>
        </row>
        <row r="247">
          <cell r="AI247" t="str">
            <v>10601DECAT7901</v>
          </cell>
        </row>
        <row r="248">
          <cell r="AI248" t="str">
            <v>10601FIFTH0194</v>
          </cell>
        </row>
        <row r="249">
          <cell r="AI249" t="str">
            <v>10601FIFTH5359</v>
          </cell>
        </row>
        <row r="250">
          <cell r="AI250" t="str">
            <v>10601FIFTH5554</v>
          </cell>
        </row>
        <row r="251">
          <cell r="AI251" t="str">
            <v>10601HARIA1766</v>
          </cell>
        </row>
        <row r="252">
          <cell r="AI252" t="str">
            <v>10601JPCHA1774</v>
          </cell>
        </row>
        <row r="253">
          <cell r="AI253" t="str">
            <v>10601JPCHA4182</v>
          </cell>
        </row>
        <row r="254">
          <cell r="AI254" t="str">
            <v>10601LASAL2119</v>
          </cell>
        </row>
        <row r="255">
          <cell r="AI255" t="str">
            <v>10601LASAL2127</v>
          </cell>
        </row>
        <row r="256">
          <cell r="AI256" t="str">
            <v>10601LASAL4181</v>
          </cell>
        </row>
        <row r="257">
          <cell r="AI257" t="str">
            <v>10601LAWDL8806</v>
          </cell>
        </row>
        <row r="258">
          <cell r="AI258" t="str">
            <v>10601MELNA7446</v>
          </cell>
        </row>
        <row r="259">
          <cell r="AI259" t="str">
            <v>10601MELNA7859</v>
          </cell>
        </row>
        <row r="260">
          <cell r="AI260" t="str">
            <v>10601SCUDD2666</v>
          </cell>
        </row>
        <row r="261">
          <cell r="AI261" t="str">
            <v>10601WELLS1600</v>
          </cell>
        </row>
        <row r="262">
          <cell r="AI262" t="str">
            <v>10602LASAL2135</v>
          </cell>
        </row>
        <row r="263">
          <cell r="AI263" t="str">
            <v>10602MELNA7503</v>
          </cell>
        </row>
        <row r="264">
          <cell r="AI264" t="str">
            <v>10602WELLS3600</v>
          </cell>
        </row>
        <row r="265">
          <cell r="AI265" t="str">
            <v>10607BKMON4456</v>
          </cell>
        </row>
        <row r="266">
          <cell r="AI266" t="str">
            <v>10608BKMON4464</v>
          </cell>
        </row>
        <row r="267">
          <cell r="AI267" t="str">
            <v>10666WACHA5218</v>
          </cell>
        </row>
        <row r="268">
          <cell r="AI268" t="str">
            <v>10777LASAL2192</v>
          </cell>
        </row>
        <row r="269">
          <cell r="AI269" t="str">
            <v>10777MELNA6018</v>
          </cell>
        </row>
        <row r="270">
          <cell r="AI270" t="str">
            <v>10777PAINE5967</v>
          </cell>
        </row>
        <row r="271">
          <cell r="AI271" t="str">
            <v>10777WACHA0181</v>
          </cell>
        </row>
        <row r="272">
          <cell r="AI272" t="str">
            <v>10777WACHA0889</v>
          </cell>
        </row>
        <row r="273">
          <cell r="AI273" t="str">
            <v>WDACTCHASE5037</v>
          </cell>
        </row>
        <row r="274">
          <cell r="AI274" t="str">
            <v>WDACTCHASE5045</v>
          </cell>
        </row>
        <row r="275">
          <cell r="AI275" t="str">
            <v>WDACTCHASE5053</v>
          </cell>
        </row>
        <row r="276">
          <cell r="AI276" t="str">
            <v>WDACTLASAL2275</v>
          </cell>
        </row>
        <row r="277">
          <cell r="AI277" t="str">
            <v>WDACTMELNA7453</v>
          </cell>
        </row>
        <row r="278">
          <cell r="AI278" t="str">
            <v>WLTDULASAL2291</v>
          </cell>
        </row>
        <row r="279">
          <cell r="AI279" t="str">
            <v>WLTDUMELNA7479</v>
          </cell>
        </row>
        <row r="280">
          <cell r="AI280" t="str">
            <v>WMACTLASAL2267</v>
          </cell>
        </row>
        <row r="281">
          <cell r="AI281" t="str">
            <v>WMACTMELNA7461</v>
          </cell>
        </row>
        <row r="282">
          <cell r="AI282" t="str">
            <v>WSAFENORTH3593</v>
          </cell>
        </row>
        <row r="283">
          <cell r="AI283" t="str">
            <v>WVACTLASAL2283</v>
          </cell>
        </row>
        <row r="284">
          <cell r="AI284" t="str">
            <v>WVACTMELNA7487</v>
          </cell>
        </row>
      </sheetData>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row r="9">
          <cell r="C9" t="str">
            <v>Business Unit</v>
          </cell>
        </row>
        <row r="11">
          <cell r="C11" t="str">
            <v>Sept. 30, 2001</v>
          </cell>
        </row>
        <row r="21">
          <cell r="C21" t="str">
            <v>Dec. 31, 2000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 CAP"/>
    </sheetNames>
    <sheetDataSet>
      <sheetData sheetId="0" refreshError="1">
        <row r="33">
          <cell r="P33" t="str">
            <v>-</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12-SCF - Other Line Item Detail"/>
      <sheetName val="13-PPE"/>
      <sheetName val="14-Investments"/>
      <sheetName val="15-LTD"/>
      <sheetName val="16-GW Amort and Other Assets"/>
      <sheetName val="17-Equity Rollforward"/>
      <sheetName val="18-Footnote Disclosures"/>
      <sheetName val="19-Schedule II - Valuations"/>
      <sheetName val="20-Statistics -QTR"/>
      <sheetName val="21-Statistics - YTD"/>
      <sheetName val="22-Add'l Info"/>
    </sheetNames>
    <sheetDataSet>
      <sheetData sheetId="0" refreshError="1">
        <row r="11">
          <cell r="C11" t="str">
            <v>Dec 31 ,2001</v>
          </cell>
        </row>
        <row r="21">
          <cell r="C21" t="str">
            <v>Dec. 31, 2000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Adjusted 2001 Cash Flow "/>
      <sheetName val="Board  Cash Flow"/>
      <sheetName val="12-SCF - Other Line Item Detail"/>
      <sheetName val="13-PPE"/>
      <sheetName val="14-Investments"/>
      <sheetName val="15-LTD"/>
      <sheetName val="16-GW Amort and Other Assets"/>
      <sheetName val="17-Equity Rollforward"/>
      <sheetName val="17a-OCI Roll Support YTD"/>
      <sheetName val="17b-OCI Roll Support QTD"/>
      <sheetName val="18-Footnote Disclosures"/>
      <sheetName val="19-Schedule II - Valuations"/>
      <sheetName val="20-Statistics -QTR"/>
      <sheetName val="21-Statistics - YTD"/>
      <sheetName val="22-Add'l Info"/>
      <sheetName val="23-BS Topsides"/>
      <sheetName val="23-IS Topsides"/>
      <sheetName val="24-BS Reclass-Rounding"/>
      <sheetName val="Statement of Income Variances"/>
      <sheetName val="17a-OCI Roll Support"/>
      <sheetName val="TFI use"/>
      <sheetName val="KP06 CE ATD - $$"/>
      <sheetName val="lookup"/>
    </sheetNames>
    <sheetDataSet>
      <sheetData sheetId="0" refreshError="1">
        <row r="9">
          <cell r="C9" t="str">
            <v>Exelon Consolidated</v>
          </cell>
        </row>
        <row r="26">
          <cell r="C26">
            <v>37072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Var Anal"/>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8918</v>
          </cell>
          <cell r="M14">
            <v>8918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8074</v>
          </cell>
          <cell r="M15">
            <v>8074</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0.90535994617627269</v>
          </cell>
          <cell r="M16">
            <v>0.90535994617627269</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8783</v>
          </cell>
          <cell r="M17">
            <v>8783</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51336</v>
          </cell>
          <cell r="M21">
            <v>51336</v>
          </cell>
          <cell r="N21">
            <v>51336</v>
          </cell>
          <cell r="O21">
            <v>51336</v>
          </cell>
          <cell r="P21">
            <v>51336</v>
          </cell>
        </row>
        <row r="22">
          <cell r="A22">
            <v>20</v>
          </cell>
          <cell r="C22" t="str">
            <v>Electric Energy Sales (gWh)</v>
          </cell>
          <cell r="E22">
            <v>7282</v>
          </cell>
          <cell r="F22">
            <v>13747</v>
          </cell>
          <cell r="G22">
            <v>20486</v>
          </cell>
          <cell r="H22">
            <v>26495</v>
          </cell>
          <cell r="I22">
            <v>32783</v>
          </cell>
          <cell r="J22">
            <v>39721</v>
          </cell>
          <cell r="K22">
            <v>47795</v>
          </cell>
          <cell r="L22">
            <v>47795</v>
          </cell>
          <cell r="M22">
            <v>47795</v>
          </cell>
          <cell r="N22">
            <v>47795</v>
          </cell>
          <cell r="O22">
            <v>47795</v>
          </cell>
          <cell r="P22">
            <v>47795</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0.93102306373694876</v>
          </cell>
          <cell r="M23">
            <v>0.93102306373694876</v>
          </cell>
          <cell r="N23">
            <v>0.93102306373694876</v>
          </cell>
          <cell r="O23">
            <v>0.93102306373694876</v>
          </cell>
          <cell r="P23">
            <v>0.93102306373694876</v>
          </cell>
        </row>
        <row r="24">
          <cell r="A24">
            <v>22</v>
          </cell>
          <cell r="C24" t="str">
            <v>Energy Purchased (gWh)</v>
          </cell>
          <cell r="E24">
            <v>7984</v>
          </cell>
          <cell r="F24">
            <v>15124</v>
          </cell>
          <cell r="G24">
            <v>22546</v>
          </cell>
          <cell r="H24">
            <v>29121</v>
          </cell>
          <cell r="I24">
            <v>36043</v>
          </cell>
          <cell r="J24">
            <v>43571</v>
          </cell>
          <cell r="K24">
            <v>52354</v>
          </cell>
          <cell r="L24">
            <v>52354</v>
          </cell>
          <cell r="M24">
            <v>52354</v>
          </cell>
          <cell r="N24">
            <v>52354</v>
          </cell>
          <cell r="O24">
            <v>52354</v>
          </cell>
          <cell r="P24">
            <v>52354</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0</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0</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0</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0</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0</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0</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2189.4699999999998</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969.13</v>
          </cell>
          <cell r="L49">
            <v>0</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139.21</v>
          </cell>
          <cell r="L50">
            <v>0</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111.02</v>
          </cell>
          <cell r="L51">
            <v>0</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34.580000000000005</v>
          </cell>
          <cell r="L52">
            <v>0</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25.599999999999998</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13.25</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-2.1600000000000006</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97.11999999999999</v>
          </cell>
          <cell r="L58">
            <v>0</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418.45</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222.75999999999996</v>
          </cell>
          <cell r="L60">
            <v>0</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223.59499999999974</v>
          </cell>
          <cell r="L61">
            <v>0</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0.7031289308176093</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0</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0</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0</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0</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0</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0</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4325.62</v>
          </cell>
          <cell r="M181">
            <v>4866.72</v>
          </cell>
          <cell r="N181">
            <v>5347.02</v>
          </cell>
          <cell r="O181">
            <v>5796.22</v>
          </cell>
          <cell r="P181">
            <v>6279.12</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1977.21</v>
          </cell>
          <cell r="M185">
            <v>2180.0100000000002</v>
          </cell>
          <cell r="N185">
            <v>2362.4100000000003</v>
          </cell>
          <cell r="O185">
            <v>2538.11</v>
          </cell>
          <cell r="P185">
            <v>2749.11</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258.10000000000002</v>
          </cell>
          <cell r="M189">
            <v>288.20000000000005</v>
          </cell>
          <cell r="N189">
            <v>318.20000000000005</v>
          </cell>
          <cell r="O189">
            <v>346.00000000000006</v>
          </cell>
          <cell r="P189">
            <v>374.90000000000003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218.46</v>
          </cell>
          <cell r="M193">
            <v>256.88</v>
          </cell>
          <cell r="N193">
            <v>292.52</v>
          </cell>
          <cell r="O193">
            <v>326.20999999999998</v>
          </cell>
          <cell r="P193">
            <v>364.77</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69.08</v>
          </cell>
          <cell r="M197">
            <v>73.98</v>
          </cell>
          <cell r="N197">
            <v>85.28</v>
          </cell>
          <cell r="O197">
            <v>96.58</v>
          </cell>
          <cell r="P197">
            <v>108.98</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68.700000000000017</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27.74</v>
          </cell>
          <cell r="M205">
            <v>32.739999999999995</v>
          </cell>
          <cell r="N205">
            <v>36.039999999999992</v>
          </cell>
          <cell r="O205">
            <v>39.339999999999989</v>
          </cell>
          <cell r="P205">
            <v>43.039999999999992</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-0.85000000000000009</v>
          </cell>
          <cell r="M213">
            <v>-0.85000000000000009</v>
          </cell>
          <cell r="N213">
            <v>-0.85000000000000009</v>
          </cell>
          <cell r="O213">
            <v>-0.85000000000000009</v>
          </cell>
          <cell r="P213">
            <v>-0.85000000000000009</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-1.07</v>
          </cell>
          <cell r="M217">
            <v>3.0000000000000027E-2</v>
          </cell>
          <cell r="N217">
            <v>0.83000000000000007</v>
          </cell>
          <cell r="O217">
            <v>1.83</v>
          </cell>
          <cell r="P217">
            <v>2.5300000000000002</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197.91999999999996</v>
          </cell>
          <cell r="M221">
            <v>223.11999999999995</v>
          </cell>
          <cell r="N221">
            <v>247.41999999999996</v>
          </cell>
          <cell r="O221">
            <v>272.11999999999995</v>
          </cell>
          <cell r="P221">
            <v>299.41999999999996</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815.28</v>
          </cell>
          <cell r="M225">
            <v>925.7</v>
          </cell>
          <cell r="N225">
            <v>1036.7399999999998</v>
          </cell>
          <cell r="O225">
            <v>1144.23</v>
          </cell>
          <cell r="P225">
            <v>1261.49</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441.02</v>
          </cell>
          <cell r="M229">
            <v>496.78999999999996</v>
          </cell>
          <cell r="N229">
            <v>552.82999999999993</v>
          </cell>
          <cell r="O229">
            <v>609.17999999999995</v>
          </cell>
          <cell r="P229">
            <v>665.81</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323.37600000000003</v>
          </cell>
          <cell r="M233">
            <v>348.46600000000001</v>
          </cell>
          <cell r="N233">
            <v>387.55600000000004</v>
          </cell>
          <cell r="O233">
            <v>425.64600000000007</v>
          </cell>
          <cell r="P233">
            <v>463.65600000000006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348.25</v>
          </cell>
          <cell r="M237">
            <v>409.75</v>
          </cell>
          <cell r="N237">
            <v>450.24</v>
          </cell>
          <cell r="O237">
            <v>483.07</v>
          </cell>
          <cell r="P237">
            <v>511.5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420.48399999999964</v>
          </cell>
          <cell r="M245">
            <v>506.00399999999962</v>
          </cell>
          <cell r="N245">
            <v>557.24399999999957</v>
          </cell>
          <cell r="O245">
            <v>595.98399999999958</v>
          </cell>
          <cell r="P245">
            <v>627.55399999999963</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1.3222767295597473</v>
          </cell>
          <cell r="M249">
            <v>1.5912075471698102</v>
          </cell>
          <cell r="N249">
            <v>1.7523396226415082</v>
          </cell>
          <cell r="O249">
            <v>1.8741635220125774</v>
          </cell>
          <cell r="P249">
            <v>1.9734402515723257</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1350.42</v>
          </cell>
          <cell r="M254">
            <v>1891.52</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770.33</v>
          </cell>
          <cell r="M258">
            <v>973.13</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164.63000000000014</v>
          </cell>
          <cell r="M262">
            <v>249.85000000000028</v>
          </cell>
          <cell r="N262">
            <v>86.73999999999964</v>
          </cell>
          <cell r="O262">
            <v>169.52999999999994</v>
          </cell>
          <cell r="P262">
            <v>259.4899999999999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249.28</v>
          </cell>
          <cell r="M266">
            <v>421.39</v>
          </cell>
          <cell r="N266">
            <v>130.82</v>
          </cell>
          <cell r="O266">
            <v>240.48</v>
          </cell>
          <cell r="P266">
            <v>338.49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91.962999999999781</v>
          </cell>
          <cell r="M270">
            <v>177.48299999999978</v>
          </cell>
          <cell r="N270">
            <v>51.24</v>
          </cell>
          <cell r="O270">
            <v>89.980000000000047</v>
          </cell>
          <cell r="P270">
            <v>121.55000000000004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533.63</v>
          </cell>
          <cell r="M294">
            <v>533.63</v>
          </cell>
          <cell r="N294">
            <v>533.63</v>
          </cell>
          <cell r="O294">
            <v>533.63</v>
          </cell>
          <cell r="P294">
            <v>533.63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0</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31.210000000000004</v>
          </cell>
          <cell r="L313">
            <v>0</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10.1</v>
          </cell>
          <cell r="M321">
            <v>19.100000000000001</v>
          </cell>
          <cell r="N321">
            <v>9</v>
          </cell>
          <cell r="O321">
            <v>18</v>
          </cell>
          <cell r="P321">
            <v>26</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62.220000000000006</v>
          </cell>
          <cell r="M325">
            <v>71.22</v>
          </cell>
          <cell r="N325">
            <v>80.22</v>
          </cell>
          <cell r="O325">
            <v>89.22</v>
          </cell>
          <cell r="P325">
            <v>97.22</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0</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111.32</v>
          </cell>
          <cell r="L330">
            <v>0</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58.2</v>
          </cell>
          <cell r="M338">
            <v>86.35</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211.38</v>
          </cell>
          <cell r="M342">
            <v>239.53</v>
          </cell>
          <cell r="N342">
            <v>267.86</v>
          </cell>
          <cell r="O342">
            <v>295.74</v>
          </cell>
          <cell r="P342">
            <v>323.22000000000003</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Var Anal"/>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38.51</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16.2</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-0.67</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127.08</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48.659999999999876</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0.1530188679245279</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33.74</v>
          </cell>
          <cell r="L50">
            <v>72.25</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8.48</v>
          </cell>
          <cell r="L52">
            <v>24.68</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1.46</v>
          </cell>
          <cell r="L57">
            <v>0.78999999999999992</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110.19</v>
          </cell>
          <cell r="L59">
            <v>237.26999999999998</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41.172999999999782</v>
          </cell>
          <cell r="L61">
            <v>89.832999999999657</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0.1294748427672949</v>
          </cell>
          <cell r="L62">
            <v>0.28249371069182283</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262.61</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78.98</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-2.5400000000000009</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831.3900000000001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418.35399999999947</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1.3155786163521996</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4882.2000000000007</v>
          </cell>
          <cell r="N181">
            <v>5362.5000000000009</v>
          </cell>
          <cell r="O181">
            <v>5811.7000000000007</v>
          </cell>
          <cell r="P181">
            <v>6294.6</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2177.6200000000003</v>
          </cell>
          <cell r="N185">
            <v>2360.0200000000004</v>
          </cell>
          <cell r="O185">
            <v>2535.7200000000003</v>
          </cell>
          <cell r="P185">
            <v>2746.7200000000003</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262.61</v>
          </cell>
          <cell r="M189">
            <v>294.71000000000004</v>
          </cell>
          <cell r="N189">
            <v>325.71000000000004</v>
          </cell>
          <cell r="O189">
            <v>354.51000000000005</v>
          </cell>
          <cell r="P189">
            <v>384.41</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258.25</v>
          </cell>
          <cell r="N193">
            <v>293.89</v>
          </cell>
          <cell r="O193">
            <v>327.58</v>
          </cell>
          <cell r="P193">
            <v>366.14</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78.98</v>
          </cell>
          <cell r="M197">
            <v>91.98</v>
          </cell>
          <cell r="N197">
            <v>104.68</v>
          </cell>
          <cell r="O197">
            <v>117.58000000000001</v>
          </cell>
          <cell r="P197">
            <v>130.88000000000002</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-2.54</v>
          </cell>
          <cell r="M217">
            <v>-2.2400000000000002</v>
          </cell>
          <cell r="N217">
            <v>-1.9400000000000002</v>
          </cell>
          <cell r="O217">
            <v>-1.6400000000000001</v>
          </cell>
          <cell r="P217">
            <v>-1.04</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831.39000000000021</v>
          </cell>
          <cell r="M225">
            <v>949.31000000000006</v>
          </cell>
          <cell r="N225">
            <v>1062.1499999999999</v>
          </cell>
          <cell r="O225">
            <v>1171.44</v>
          </cell>
          <cell r="P225">
            <v>1290.1000000000001</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497.58000000000004</v>
          </cell>
          <cell r="N229">
            <v>553.52</v>
          </cell>
          <cell r="O229">
            <v>609.76</v>
          </cell>
          <cell r="P229">
            <v>666.28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348.43599999999998</v>
          </cell>
          <cell r="N233">
            <v>387.52599999999995</v>
          </cell>
          <cell r="O233">
            <v>425.61599999999999</v>
          </cell>
          <cell r="P233">
            <v>463.62599999999998</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408.72</v>
          </cell>
          <cell r="N237">
            <v>448.56000000000006</v>
          </cell>
          <cell r="O237">
            <v>480.75000000000006</v>
          </cell>
          <cell r="P237">
            <v>508.69000000000005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418.35399999999947</v>
          </cell>
          <cell r="M245">
            <v>500.53399999999948</v>
          </cell>
          <cell r="N245">
            <v>550.72399999999948</v>
          </cell>
          <cell r="O245">
            <v>588.41399999999953</v>
          </cell>
          <cell r="P245">
            <v>619.18399999999963</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1.3155786163521994</v>
          </cell>
          <cell r="M249">
            <v>1.5740062893081743</v>
          </cell>
          <cell r="N249">
            <v>1.7318364779874196</v>
          </cell>
          <cell r="O249">
            <v>1.8503584905660362</v>
          </cell>
          <cell r="P249">
            <v>1.9471194968553449</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1907</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970.74</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180.16000000000034</v>
          </cell>
          <cell r="M262">
            <v>272.88000000000022</v>
          </cell>
          <cell r="N262">
            <v>88.539999999999736</v>
          </cell>
          <cell r="O262">
            <v>173.12999999999988</v>
          </cell>
          <cell r="P262">
            <v>264.49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250.14000000000001</v>
          </cell>
          <cell r="M266">
            <v>414.86</v>
          </cell>
          <cell r="N266">
            <v>129.12</v>
          </cell>
          <cell r="O266">
            <v>237.09</v>
          </cell>
          <cell r="P266">
            <v>333.81000000000006</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89.832999999999657</v>
          </cell>
          <cell r="M270">
            <v>172.01299999999966</v>
          </cell>
          <cell r="N270">
            <v>50.190000000000055</v>
          </cell>
          <cell r="O270">
            <v>87.880000000000052</v>
          </cell>
          <cell r="P270">
            <v>118.65000000000012</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28.32</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28.970000000000002</v>
          </cell>
          <cell r="L330">
            <v>57.29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210.47</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57.290000000000006</v>
          </cell>
          <cell r="M338">
            <v>85.44</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210.47</v>
          </cell>
          <cell r="M342">
            <v>238.62</v>
          </cell>
          <cell r="N342">
            <v>266.95</v>
          </cell>
          <cell r="O342">
            <v>294.83</v>
          </cell>
          <cell r="P342">
            <v>322.31</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8918</v>
          </cell>
          <cell r="M14">
            <v>8918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8074</v>
          </cell>
          <cell r="M15">
            <v>8074</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0.90535994617627269</v>
          </cell>
          <cell r="M16">
            <v>0.90535994617627269</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8783</v>
          </cell>
          <cell r="M17">
            <v>8783</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51336</v>
          </cell>
          <cell r="M21">
            <v>51336</v>
          </cell>
          <cell r="N21">
            <v>51336</v>
          </cell>
          <cell r="O21">
            <v>51336</v>
          </cell>
          <cell r="P21">
            <v>51336</v>
          </cell>
        </row>
        <row r="22">
          <cell r="A22">
            <v>20</v>
          </cell>
          <cell r="C22" t="str">
            <v>Electric Energy Sales (gWh)</v>
          </cell>
          <cell r="E22">
            <v>7282</v>
          </cell>
          <cell r="F22">
            <v>13747</v>
          </cell>
          <cell r="G22">
            <v>20486</v>
          </cell>
          <cell r="H22">
            <v>26495</v>
          </cell>
          <cell r="I22">
            <v>32783</v>
          </cell>
          <cell r="J22">
            <v>39721</v>
          </cell>
          <cell r="K22">
            <v>47795</v>
          </cell>
          <cell r="L22">
            <v>47795</v>
          </cell>
          <cell r="M22">
            <v>47795</v>
          </cell>
          <cell r="N22">
            <v>47795</v>
          </cell>
          <cell r="O22">
            <v>47795</v>
          </cell>
          <cell r="P22">
            <v>47795</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0.93102306373694876</v>
          </cell>
          <cell r="M23">
            <v>0.93102306373694876</v>
          </cell>
          <cell r="N23">
            <v>0.93102306373694876</v>
          </cell>
          <cell r="O23">
            <v>0.93102306373694876</v>
          </cell>
          <cell r="P23">
            <v>0.93102306373694876</v>
          </cell>
        </row>
        <row r="24">
          <cell r="A24">
            <v>22</v>
          </cell>
          <cell r="C24" t="str">
            <v>Energy Purchased (gWh)</v>
          </cell>
          <cell r="E24">
            <v>7984</v>
          </cell>
          <cell r="F24">
            <v>15124</v>
          </cell>
          <cell r="G24">
            <v>22546</v>
          </cell>
          <cell r="H24">
            <v>29121</v>
          </cell>
          <cell r="I24">
            <v>36043</v>
          </cell>
          <cell r="J24">
            <v>43571</v>
          </cell>
          <cell r="K24">
            <v>52354</v>
          </cell>
          <cell r="L24">
            <v>52354</v>
          </cell>
          <cell r="M24">
            <v>52354</v>
          </cell>
          <cell r="N24">
            <v>52354</v>
          </cell>
          <cell r="O24">
            <v>52354</v>
          </cell>
          <cell r="P24">
            <v>52354</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0</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0</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0</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0</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0</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0</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2189.4699999999998</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969.13</v>
          </cell>
          <cell r="L49">
            <v>0</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139.21</v>
          </cell>
          <cell r="L50">
            <v>0</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111.02</v>
          </cell>
          <cell r="L51">
            <v>0</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34.580000000000005</v>
          </cell>
          <cell r="L52">
            <v>0</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25.599999999999998</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13.25</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-2.1600000000000006</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97.11999999999999</v>
          </cell>
          <cell r="L58">
            <v>0</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418.45</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222.75999999999996</v>
          </cell>
          <cell r="L60">
            <v>0</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223.59499999999974</v>
          </cell>
          <cell r="L61">
            <v>0</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0.7031289308176093</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0</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0</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0</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0</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0</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0</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4325.62</v>
          </cell>
          <cell r="M181">
            <v>4866.72</v>
          </cell>
          <cell r="N181">
            <v>5347.02</v>
          </cell>
          <cell r="O181">
            <v>5796.22</v>
          </cell>
          <cell r="P181">
            <v>6279.12</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1977.21</v>
          </cell>
          <cell r="M185">
            <v>2180.0100000000002</v>
          </cell>
          <cell r="N185">
            <v>2362.4100000000003</v>
          </cell>
          <cell r="O185">
            <v>2538.11</v>
          </cell>
          <cell r="P185">
            <v>2749.11</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258.10000000000002</v>
          </cell>
          <cell r="M189">
            <v>290.20000000000005</v>
          </cell>
          <cell r="N189">
            <v>321.20000000000005</v>
          </cell>
          <cell r="O189">
            <v>350.00000000000006</v>
          </cell>
          <cell r="P189">
            <v>379.90000000000003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218.46</v>
          </cell>
          <cell r="M193">
            <v>256.88</v>
          </cell>
          <cell r="N193">
            <v>292.52</v>
          </cell>
          <cell r="O193">
            <v>326.20999999999998</v>
          </cell>
          <cell r="P193">
            <v>364.77</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69.08</v>
          </cell>
          <cell r="M197">
            <v>73.98</v>
          </cell>
          <cell r="N197">
            <v>85.28</v>
          </cell>
          <cell r="O197">
            <v>96.58</v>
          </cell>
          <cell r="P197">
            <v>108.98</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68.700000000000017</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27.74</v>
          </cell>
          <cell r="M205">
            <v>32.739999999999995</v>
          </cell>
          <cell r="N205">
            <v>36.039999999999992</v>
          </cell>
          <cell r="O205">
            <v>39.339999999999989</v>
          </cell>
          <cell r="P205">
            <v>43.039999999999992</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-0.85000000000000009</v>
          </cell>
          <cell r="M213">
            <v>-0.85000000000000009</v>
          </cell>
          <cell r="N213">
            <v>-0.85000000000000009</v>
          </cell>
          <cell r="O213">
            <v>-0.85000000000000009</v>
          </cell>
          <cell r="P213">
            <v>-0.85000000000000009</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-1.07</v>
          </cell>
          <cell r="M217">
            <v>3.0000000000000027E-2</v>
          </cell>
          <cell r="N217">
            <v>0.83000000000000007</v>
          </cell>
          <cell r="O217">
            <v>1.83</v>
          </cell>
          <cell r="P217">
            <v>2.5300000000000002</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197.91999999999996</v>
          </cell>
          <cell r="M221">
            <v>223.11999999999995</v>
          </cell>
          <cell r="N221">
            <v>247.41999999999996</v>
          </cell>
          <cell r="O221">
            <v>272.11999999999995</v>
          </cell>
          <cell r="P221">
            <v>299.41999999999996</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815.28</v>
          </cell>
          <cell r="M225">
            <v>927.7</v>
          </cell>
          <cell r="N225">
            <v>1039.7399999999998</v>
          </cell>
          <cell r="O225">
            <v>1148.23</v>
          </cell>
          <cell r="P225">
            <v>1266.49</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441.02</v>
          </cell>
          <cell r="M229">
            <v>496.78999999999996</v>
          </cell>
          <cell r="N229">
            <v>552.82999999999993</v>
          </cell>
          <cell r="O229">
            <v>609.17999999999995</v>
          </cell>
          <cell r="P229">
            <v>665.81</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323.37600000000003</v>
          </cell>
          <cell r="M233">
            <v>346.46600000000001</v>
          </cell>
          <cell r="N233">
            <v>385.55600000000004</v>
          </cell>
          <cell r="O233">
            <v>423.64600000000007</v>
          </cell>
          <cell r="P233">
            <v>461.65600000000006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348.25</v>
          </cell>
          <cell r="M237">
            <v>409.75</v>
          </cell>
          <cell r="N237">
            <v>449.86</v>
          </cell>
          <cell r="O237">
            <v>482.31</v>
          </cell>
          <cell r="P237">
            <v>510.36</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420.48399999999964</v>
          </cell>
          <cell r="M245">
            <v>506.00399999999962</v>
          </cell>
          <cell r="N245">
            <v>556.62399999999957</v>
          </cell>
          <cell r="O245">
            <v>594.74399999999957</v>
          </cell>
          <cell r="P245">
            <v>625.69399999999962</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1.3222767295597473</v>
          </cell>
          <cell r="M249">
            <v>1.5912075471698102</v>
          </cell>
          <cell r="N249">
            <v>1.7503899371069167</v>
          </cell>
          <cell r="O249">
            <v>1.8702641509433948</v>
          </cell>
          <cell r="P249">
            <v>1.9675911949685525</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1350.42</v>
          </cell>
          <cell r="M254">
            <v>1891.52</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770.33</v>
          </cell>
          <cell r="M258">
            <v>973.13</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164.63000000000014</v>
          </cell>
          <cell r="M262">
            <v>251.85000000000028</v>
          </cell>
          <cell r="N262">
            <v>87.73999999999964</v>
          </cell>
          <cell r="O262">
            <v>171.52999999999994</v>
          </cell>
          <cell r="P262">
            <v>262.4899999999999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249.28</v>
          </cell>
          <cell r="M266">
            <v>419.39</v>
          </cell>
          <cell r="N266">
            <v>129.82</v>
          </cell>
          <cell r="O266">
            <v>238.48</v>
          </cell>
          <cell r="P266">
            <v>335.49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91.962999999999781</v>
          </cell>
          <cell r="M270">
            <v>177.48299999999978</v>
          </cell>
          <cell r="N270">
            <v>50.62</v>
          </cell>
          <cell r="O270">
            <v>88.74</v>
          </cell>
          <cell r="P270">
            <v>119.69</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533.63</v>
          </cell>
          <cell r="M294">
            <v>533.63</v>
          </cell>
          <cell r="N294">
            <v>533.63</v>
          </cell>
          <cell r="O294">
            <v>533.63</v>
          </cell>
          <cell r="P294">
            <v>533.63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0</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31.210000000000004</v>
          </cell>
          <cell r="L313">
            <v>0</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10.1</v>
          </cell>
          <cell r="M321">
            <v>19.100000000000001</v>
          </cell>
          <cell r="N321">
            <v>9</v>
          </cell>
          <cell r="O321">
            <v>18</v>
          </cell>
          <cell r="P321">
            <v>26</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62.220000000000006</v>
          </cell>
          <cell r="M325">
            <v>71.22</v>
          </cell>
          <cell r="N325">
            <v>80.22</v>
          </cell>
          <cell r="O325">
            <v>89.22</v>
          </cell>
          <cell r="P325">
            <v>97.22</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0</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111.32</v>
          </cell>
          <cell r="L330">
            <v>0</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58.2</v>
          </cell>
          <cell r="M338">
            <v>86.35</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211.38</v>
          </cell>
          <cell r="M342">
            <v>239.53</v>
          </cell>
          <cell r="N342">
            <v>267.86</v>
          </cell>
          <cell r="O342">
            <v>295.74</v>
          </cell>
          <cell r="P342">
            <v>323.22000000000003</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7-5 LE"/>
      <sheetName val="Actuals"/>
      <sheetName val="Calculations"/>
      <sheetName val="Var Anal"/>
      <sheetName val="MFR"/>
      <sheetName val="QMM"/>
      <sheetName val="BOD"/>
      <sheetName val="KPIs"/>
      <sheetName val="Module1"/>
      <sheetName val="Module2"/>
      <sheetName val="Module3"/>
      <sheetName val="Module4"/>
      <sheetName val="Module5"/>
    </sheetNames>
    <sheetDataSet>
      <sheetData sheetId="0"/>
      <sheetData sheetId="1"/>
      <sheetData sheetId="2"/>
      <sheetData sheetId="3"/>
      <sheetData sheetId="4"/>
      <sheetData sheetId="5"/>
      <sheetData sheetId="6"/>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7-5 LE"/>
      <sheetName val="Actuals"/>
      <sheetName val="Calculations"/>
      <sheetName val="Var Anal"/>
      <sheetName val="MFR"/>
      <sheetName val="QMM"/>
      <sheetName val="BOD"/>
      <sheetName val="KPIs"/>
      <sheetName val="Module1"/>
      <sheetName val="Module2"/>
      <sheetName val="Module3"/>
      <sheetName val="Module4"/>
      <sheetName val="Module5"/>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2698.6852923157667</v>
          </cell>
          <cell r="M186">
            <v>3020.5244819217692</v>
          </cell>
          <cell r="N186">
            <v>3331.8196604994855</v>
          </cell>
          <cell r="O186">
            <v>3682.6296054644854</v>
          </cell>
          <cell r="P186">
            <v>4102.7208100041134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97.19809654359878</v>
          </cell>
          <cell r="M194">
            <v>116.96300296230042</v>
          </cell>
          <cell r="N194">
            <v>131.83127892428161</v>
          </cell>
          <cell r="O194">
            <v>140.76212121625954</v>
          </cell>
          <cell r="P194">
            <v>160.28437962671043</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371.91158150000001</v>
          </cell>
          <cell r="M230">
            <v>427.48725833000003</v>
          </cell>
          <cell r="N230">
            <v>478.11454343333327</v>
          </cell>
          <cell r="O230">
            <v>521.53226033666681</v>
          </cell>
          <cell r="P230">
            <v>579.23625398000013</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168.03780251803315</v>
          </cell>
          <cell r="M242">
            <v>182.00990192337406</v>
          </cell>
          <cell r="N242">
            <v>193.03718510895249</v>
          </cell>
          <cell r="O242">
            <v>211.04649589370482</v>
          </cell>
          <cell r="P242">
            <v>232.35552887757791</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292.36321837317018</v>
          </cell>
          <cell r="M250">
            <v>316.39350620488733</v>
          </cell>
          <cell r="N250">
            <v>335.18856520147119</v>
          </cell>
          <cell r="O250">
            <v>366.39611770769756</v>
          </cell>
          <cell r="P250">
            <v>403.46984301236085</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0.9040297414136369</v>
          </cell>
          <cell r="M254">
            <v>0.97833489859272527</v>
          </cell>
          <cell r="N254">
            <v>1.0364519641356562</v>
          </cell>
          <cell r="O254">
            <v>1.1329502712050019</v>
          </cell>
          <cell r="P254">
            <v>1.2475876407308624</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391.2491814157666</v>
          </cell>
          <cell r="O259">
            <v>713.08837102176892</v>
          </cell>
          <cell r="P259">
            <v>1776.7051181635379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95.629468983765733</v>
          </cell>
          <cell r="M267">
            <v>147.65508601890173</v>
          </cell>
          <cell r="N267">
            <v>47.07628679873244</v>
          </cell>
          <cell r="O267">
            <v>86.98318696402373</v>
          </cell>
          <cell r="P267">
            <v>141.06204630842939</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114.6293374112032</v>
          </cell>
          <cell r="O271">
            <v>189.52472464826127</v>
          </cell>
          <cell r="P271">
            <v>474.91879663652253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90.588598443170071</v>
          </cell>
          <cell r="M275">
            <v>114.61888627488722</v>
          </cell>
          <cell r="N275">
            <v>18.795058996583862</v>
          </cell>
          <cell r="O275">
            <v>50.002611502810225</v>
          </cell>
          <cell r="P275">
            <v>87.076336807473552</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160.33199999999999</v>
          </cell>
          <cell r="N298">
            <v>160.33199999999999</v>
          </cell>
          <cell r="O298">
            <v>160.33199999999999</v>
          </cell>
          <cell r="P298">
            <v>160.33199999999999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183.25899999999999</v>
          </cell>
          <cell r="N312">
            <v>207.53199999999998</v>
          </cell>
          <cell r="O312">
            <v>230.99999999999997</v>
          </cell>
          <cell r="P312">
            <v>254.10199999999998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38.51</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110.2</v>
          </cell>
          <cell r="L39">
            <v>126.94</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41.162999999999791</v>
          </cell>
          <cell r="L44">
            <v>48.799999999999862</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0.12944339622641443</v>
          </cell>
          <cell r="L45">
            <v>0.15345911949685492</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33.74</v>
          </cell>
          <cell r="L50">
            <v>72.25</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110.2</v>
          </cell>
          <cell r="L59">
            <v>237.14</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41.162999999999791</v>
          </cell>
          <cell r="L61">
            <v>89.962999999999653</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0.12944339622641443</v>
          </cell>
          <cell r="L62">
            <v>0.28290251572326935</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262.61</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704.32</v>
          </cell>
          <cell r="L76">
            <v>831.2600000000001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369.68399999999963</v>
          </cell>
          <cell r="L81">
            <v>418.48399999999947</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1.1625283018867913</v>
          </cell>
          <cell r="L82">
            <v>1.3159874213836462</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4882.2000000000007</v>
          </cell>
          <cell r="N181">
            <v>5362.5000000000009</v>
          </cell>
          <cell r="O181">
            <v>5811.7000000000007</v>
          </cell>
          <cell r="P181">
            <v>6294.6</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2177.6200000000003</v>
          </cell>
          <cell r="N185">
            <v>2360.0200000000004</v>
          </cell>
          <cell r="O185">
            <v>2535.7200000000003</v>
          </cell>
          <cell r="P185">
            <v>2746.7200000000003</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262.61</v>
          </cell>
          <cell r="M189">
            <v>294.71000000000004</v>
          </cell>
          <cell r="N189">
            <v>325.71000000000004</v>
          </cell>
          <cell r="O189">
            <v>354.51000000000005</v>
          </cell>
          <cell r="P189">
            <v>384.41</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258.25</v>
          </cell>
          <cell r="N193">
            <v>293.89</v>
          </cell>
          <cell r="O193">
            <v>327.58</v>
          </cell>
          <cell r="P193">
            <v>366.14</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6.7</v>
          </cell>
          <cell r="F197">
            <v>18.599999999999998</v>
          </cell>
          <cell r="G197">
            <v>21.7</v>
          </cell>
          <cell r="H197">
            <v>26.5</v>
          </cell>
          <cell r="I197">
            <v>36.799999999999997</v>
          </cell>
          <cell r="J197">
            <v>41.199999999999996</v>
          </cell>
          <cell r="K197">
            <v>47.699999999999996</v>
          </cell>
          <cell r="L197">
            <v>61.699999999999996</v>
          </cell>
          <cell r="M197">
            <v>72.599999999999994</v>
          </cell>
          <cell r="N197">
            <v>83.199999999999989</v>
          </cell>
          <cell r="O197">
            <v>93.999999999999986</v>
          </cell>
          <cell r="P197">
            <v>105.19999999999999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1.29</v>
          </cell>
          <cell r="F217">
            <v>2.9800000000000004</v>
          </cell>
          <cell r="G217">
            <v>6.7900000000000009</v>
          </cell>
          <cell r="H217">
            <v>6.5600000000000005</v>
          </cell>
          <cell r="I217">
            <v>7.7200000000000006</v>
          </cell>
          <cell r="J217">
            <v>9.7700000000000014</v>
          </cell>
          <cell r="K217">
            <v>13.220000000000002</v>
          </cell>
          <cell r="L217">
            <v>14.610000000000003</v>
          </cell>
          <cell r="M217">
            <v>17.010000000000002</v>
          </cell>
          <cell r="N217">
            <v>19.41</v>
          </cell>
          <cell r="O217">
            <v>21.81</v>
          </cell>
          <cell r="P217">
            <v>24.509999999999998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187.15999999999997</v>
          </cell>
          <cell r="G225">
            <v>285.85999999999996</v>
          </cell>
          <cell r="H225">
            <v>387.12999999999994</v>
          </cell>
          <cell r="I225">
            <v>486.15999999999997</v>
          </cell>
          <cell r="J225">
            <v>594.11999999999989</v>
          </cell>
          <cell r="K225">
            <v>704.31999999999994</v>
          </cell>
          <cell r="L225">
            <v>831.26000000000022</v>
          </cell>
          <cell r="M225">
            <v>949.18000000000006</v>
          </cell>
          <cell r="N225">
            <v>1062.02</v>
          </cell>
          <cell r="O225">
            <v>1171.31</v>
          </cell>
          <cell r="P225">
            <v>1289.97</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497.58000000000004</v>
          </cell>
          <cell r="N229">
            <v>553.52</v>
          </cell>
          <cell r="O229">
            <v>609.76</v>
          </cell>
          <cell r="P229">
            <v>666.28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348.43599999999998</v>
          </cell>
          <cell r="N233">
            <v>387.52599999999995</v>
          </cell>
          <cell r="O233">
            <v>425.61599999999999</v>
          </cell>
          <cell r="P233">
            <v>463.62599999999998</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408.72</v>
          </cell>
          <cell r="N237">
            <v>448.56000000000006</v>
          </cell>
          <cell r="O237">
            <v>480.75000000000006</v>
          </cell>
          <cell r="P237">
            <v>508.69000000000005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369.68399999999963</v>
          </cell>
          <cell r="L245">
            <v>418.48399999999947</v>
          </cell>
          <cell r="M245">
            <v>500.66399999999948</v>
          </cell>
          <cell r="N245">
            <v>550.85399999999947</v>
          </cell>
          <cell r="O245">
            <v>588.54399999999941</v>
          </cell>
          <cell r="P245">
            <v>619.31399999999951</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1.1625283018867913</v>
          </cell>
          <cell r="L249">
            <v>1.315987421383646</v>
          </cell>
          <cell r="M249">
            <v>1.5744150943396209</v>
          </cell>
          <cell r="N249">
            <v>1.7322452830188662</v>
          </cell>
          <cell r="O249">
            <v>1.8507672955974823</v>
          </cell>
          <cell r="P249">
            <v>1.947528301886791</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1907</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970.74</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140.52999999999997</v>
          </cell>
          <cell r="G262">
            <v>213.75999999999996</v>
          </cell>
          <cell r="H262">
            <v>77.439999999999969</v>
          </cell>
          <cell r="I262">
            <v>155.79999999999998</v>
          </cell>
          <cell r="J262">
            <v>238.96999999999994</v>
          </cell>
          <cell r="K262">
            <v>82.370000000000033</v>
          </cell>
          <cell r="L262">
            <v>180.03000000000034</v>
          </cell>
          <cell r="M262">
            <v>272.75000000000023</v>
          </cell>
          <cell r="N262">
            <v>88.53999999999985</v>
          </cell>
          <cell r="O262">
            <v>173.12999999999977</v>
          </cell>
          <cell r="P262">
            <v>264.4899999999999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v>
          </cell>
          <cell r="L266">
            <v>250.26999999999998</v>
          </cell>
          <cell r="M266">
            <v>414.99</v>
          </cell>
          <cell r="N266">
            <v>129.12</v>
          </cell>
          <cell r="O266">
            <v>237.09</v>
          </cell>
          <cell r="P266">
            <v>333.81000000000006</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41.162999999999791</v>
          </cell>
          <cell r="L270">
            <v>89.962999999999653</v>
          </cell>
          <cell r="M270">
            <v>172.14299999999966</v>
          </cell>
          <cell r="N270">
            <v>50.19</v>
          </cell>
          <cell r="O270">
            <v>87.88</v>
          </cell>
          <cell r="P270">
            <v>118.65000000000006</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28.32</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28.970000000000002</v>
          </cell>
          <cell r="L330">
            <v>57.29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210.47</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57.290000000000006</v>
          </cell>
          <cell r="M338">
            <v>85.44</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210.47</v>
          </cell>
          <cell r="M342">
            <v>238.62</v>
          </cell>
          <cell r="N342">
            <v>266.95</v>
          </cell>
          <cell r="O342">
            <v>294.83</v>
          </cell>
          <cell r="P342">
            <v>322.31</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33.729999999999997</v>
          </cell>
          <cell r="L30">
            <v>38.510000000000005</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110.19</v>
          </cell>
          <cell r="L39">
            <v>126.94</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41.172999999999838</v>
          </cell>
          <cell r="L44">
            <v>48.799999999999862</v>
          </cell>
          <cell r="M44">
            <v>0</v>
          </cell>
          <cell r="N44">
            <v>0</v>
          </cell>
          <cell r="O44">
            <v>0</v>
          </cell>
          <cell r="P44">
            <v>0</v>
          </cell>
        </row>
        <row r="45">
          <cell r="A45">
            <v>43</v>
          </cell>
          <cell r="C45" t="str">
            <v>EPS</v>
          </cell>
          <cell r="E45">
            <v>0.19561224489795898</v>
          </cell>
          <cell r="F45">
            <v>8.40661719233146E-2</v>
          </cell>
          <cell r="G45">
            <v>0.17208101422387145</v>
          </cell>
          <cell r="H45">
            <v>0.11649041434755734</v>
          </cell>
          <cell r="I45">
            <v>0.20742733457019172</v>
          </cell>
          <cell r="J45">
            <v>0.24015769944341347</v>
          </cell>
          <cell r="K45">
            <v>0.12731292517006754</v>
          </cell>
          <cell r="L45">
            <v>0.15089672232529333</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33.729999999999997</v>
          </cell>
          <cell r="L50">
            <v>72.240000000000009</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110.19</v>
          </cell>
          <cell r="L59">
            <v>237.13</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41.172999999999838</v>
          </cell>
          <cell r="L61">
            <v>89.972999999999701</v>
          </cell>
          <cell r="M61">
            <v>0</v>
          </cell>
          <cell r="N61">
            <v>0</v>
          </cell>
          <cell r="O61">
            <v>0</v>
          </cell>
          <cell r="P61">
            <v>0</v>
          </cell>
        </row>
        <row r="62">
          <cell r="A62">
            <v>60</v>
          </cell>
          <cell r="C62" t="str">
            <v>EPS</v>
          </cell>
          <cell r="E62">
            <v>0.19561224489795898</v>
          </cell>
          <cell r="F62">
            <v>0.27967841682127359</v>
          </cell>
          <cell r="G62">
            <v>0.45175943104514499</v>
          </cell>
          <cell r="H62">
            <v>0.11649041434755734</v>
          </cell>
          <cell r="I62">
            <v>0.32391774891774905</v>
          </cell>
          <cell r="J62">
            <v>0.56407544836116263</v>
          </cell>
          <cell r="K62">
            <v>0.12731292517006754</v>
          </cell>
          <cell r="L62">
            <v>0.27820964749536087</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224.09</v>
          </cell>
          <cell r="L67">
            <v>262.60000000000002</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704.31</v>
          </cell>
          <cell r="L76">
            <v>831.25000000000011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369.69399999999968</v>
          </cell>
          <cell r="L81">
            <v>418.49399999999952</v>
          </cell>
          <cell r="M81">
            <v>0</v>
          </cell>
          <cell r="N81">
            <v>0</v>
          </cell>
          <cell r="O81">
            <v>0</v>
          </cell>
          <cell r="P81">
            <v>0</v>
          </cell>
        </row>
        <row r="82">
          <cell r="A82">
            <v>80</v>
          </cell>
          <cell r="C82" t="str">
            <v>EPS</v>
          </cell>
          <cell r="E82">
            <v>0.19561224489795898</v>
          </cell>
          <cell r="F82">
            <v>0.27967841682127359</v>
          </cell>
          <cell r="G82">
            <v>0.45175943104514499</v>
          </cell>
          <cell r="H82">
            <v>0.5682498453927024</v>
          </cell>
          <cell r="I82">
            <v>0.77567717996289409</v>
          </cell>
          <cell r="J82">
            <v>1.0158348794063077</v>
          </cell>
          <cell r="K82">
            <v>1.143147804576375</v>
          </cell>
          <cell r="L82">
            <v>1.2940445269016683</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0.17293218381900996</v>
          </cell>
          <cell r="F121">
            <v>0.15332500227126436</v>
          </cell>
          <cell r="G121">
            <v>0.16137464173160657</v>
          </cell>
          <cell r="H121">
            <v>9.8789642816914255E-2</v>
          </cell>
          <cell r="I121">
            <v>0.14742014998403383</v>
          </cell>
          <cell r="J121">
            <v>0.23549122391125249</v>
          </cell>
          <cell r="K121">
            <v>0.15927764762451876</v>
          </cell>
          <cell r="L121">
            <v>4.6923456436676503E-2</v>
          </cell>
          <cell r="M121">
            <v>0.15663977217894881</v>
          </cell>
          <cell r="N121">
            <v>0.17375837741738878</v>
          </cell>
          <cell r="O121">
            <v>0.12081916621027444</v>
          </cell>
          <cell r="P121">
            <v>0.10994296491455058</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0.17293218381900996</v>
          </cell>
          <cell r="F138">
            <v>0.32625718609027432</v>
          </cell>
          <cell r="G138">
            <v>0.48763182782188086</v>
          </cell>
          <cell r="H138">
            <v>9.8789642816914255E-2</v>
          </cell>
          <cell r="I138">
            <v>0.24620979280094807</v>
          </cell>
          <cell r="J138">
            <v>0.48170101671220056</v>
          </cell>
          <cell r="K138">
            <v>0.15927764762451876</v>
          </cell>
          <cell r="L138">
            <v>0.20620110406119527</v>
          </cell>
          <cell r="M138">
            <v>0.36284087624014405</v>
          </cell>
          <cell r="N138">
            <v>0.17375837741738878</v>
          </cell>
          <cell r="O138">
            <v>0.2945775436276632</v>
          </cell>
          <cell r="P138">
            <v>0.40452050854221377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0.17293218381900996</v>
          </cell>
          <cell r="F158">
            <v>0.32625718609027432</v>
          </cell>
          <cell r="G158">
            <v>0.48763182782188086</v>
          </cell>
          <cell r="H158">
            <v>0.58642147063879513</v>
          </cell>
          <cell r="I158">
            <v>0.73384162062282898</v>
          </cell>
          <cell r="J158">
            <v>0.96933284453408142</v>
          </cell>
          <cell r="K158">
            <v>1.1286104921586002</v>
          </cell>
          <cell r="L158">
            <v>1.1755339485952767</v>
          </cell>
          <cell r="M158">
            <v>1.3321737207742255</v>
          </cell>
          <cell r="N158">
            <v>1.5059320981916142</v>
          </cell>
          <cell r="O158">
            <v>1.6267512644018887</v>
          </cell>
          <cell r="P158">
            <v>1.7366942293164391</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4880</v>
          </cell>
          <cell r="N181">
            <v>5323.8</v>
          </cell>
          <cell r="O181">
            <v>5786.6</v>
          </cell>
          <cell r="P181">
            <v>6272.9000000000005</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2172.8200000000002</v>
          </cell>
          <cell r="N185">
            <v>2350.3200000000002</v>
          </cell>
          <cell r="O185">
            <v>2525.1200000000003</v>
          </cell>
          <cell r="P185">
            <v>2731.5200000000004</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224.08999999999997</v>
          </cell>
          <cell r="L189">
            <v>262.59999999999997</v>
          </cell>
          <cell r="M189">
            <v>293.59999999999997</v>
          </cell>
          <cell r="N189">
            <v>322.79999999999995</v>
          </cell>
          <cell r="O189">
            <v>351.29999999999995</v>
          </cell>
          <cell r="P189">
            <v>379.9</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255.37</v>
          </cell>
          <cell r="N193">
            <v>290.36</v>
          </cell>
          <cell r="O193">
            <v>321.35000000000002</v>
          </cell>
          <cell r="P193">
            <v>356.70000000000005</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6.7</v>
          </cell>
          <cell r="F197">
            <v>18.599999999999998</v>
          </cell>
          <cell r="G197">
            <v>21.7</v>
          </cell>
          <cell r="H197">
            <v>26.5</v>
          </cell>
          <cell r="I197">
            <v>36.799999999999997</v>
          </cell>
          <cell r="J197">
            <v>41.199999999999996</v>
          </cell>
          <cell r="K197">
            <v>47.699999999999996</v>
          </cell>
          <cell r="L197">
            <v>61.699999999999996</v>
          </cell>
          <cell r="M197">
            <v>71.75</v>
          </cell>
          <cell r="N197">
            <v>81.5</v>
          </cell>
          <cell r="O197">
            <v>91.35</v>
          </cell>
          <cell r="P197">
            <v>101.69999999999999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1.29</v>
          </cell>
          <cell r="F217">
            <v>2.9800000000000004</v>
          </cell>
          <cell r="G217">
            <v>6.7900000000000009</v>
          </cell>
          <cell r="H217">
            <v>6.5600000000000005</v>
          </cell>
          <cell r="I217">
            <v>7.7200000000000006</v>
          </cell>
          <cell r="J217">
            <v>9.7700000000000014</v>
          </cell>
          <cell r="K217">
            <v>13.220000000000002</v>
          </cell>
          <cell r="L217">
            <v>14.610000000000003</v>
          </cell>
          <cell r="M217">
            <v>17.860000000000003</v>
          </cell>
          <cell r="N217">
            <v>21.110000000000003</v>
          </cell>
          <cell r="O217">
            <v>24.460000000000004</v>
          </cell>
          <cell r="P217">
            <v>27.810000000000006</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187.15999999999997</v>
          </cell>
          <cell r="G225">
            <v>285.85999999999996</v>
          </cell>
          <cell r="H225">
            <v>387.12999999999994</v>
          </cell>
          <cell r="I225">
            <v>486.15999999999997</v>
          </cell>
          <cell r="J225">
            <v>594.11999999999989</v>
          </cell>
          <cell r="K225">
            <v>704.31</v>
          </cell>
          <cell r="L225">
            <v>831.25</v>
          </cell>
          <cell r="M225">
            <v>945.19</v>
          </cell>
          <cell r="N225">
            <v>1055.58</v>
          </cell>
          <cell r="O225">
            <v>1161.8700000000001</v>
          </cell>
          <cell r="P225">
            <v>1275.8200000000002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497.54</v>
          </cell>
          <cell r="N229">
            <v>553.48</v>
          </cell>
          <cell r="O229">
            <v>609.77</v>
          </cell>
          <cell r="P229">
            <v>666.38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341.29599999999999</v>
          </cell>
          <cell r="N233">
            <v>382.48599999999999</v>
          </cell>
          <cell r="O233">
            <v>423.476</v>
          </cell>
          <cell r="P233">
            <v>464.786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413.95000000000005</v>
          </cell>
          <cell r="N237">
            <v>441.92000000000007</v>
          </cell>
          <cell r="O237">
            <v>479.63000000000005</v>
          </cell>
          <cell r="P237">
            <v>511.11000000000007</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369.69399999999968</v>
          </cell>
          <cell r="L245">
            <v>418.49399999999952</v>
          </cell>
          <cell r="M245">
            <v>509.20399999999944</v>
          </cell>
          <cell r="N245">
            <v>540.01399999999944</v>
          </cell>
          <cell r="O245">
            <v>586.73399999999947</v>
          </cell>
          <cell r="P245">
            <v>623.28399999999942</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0.24198109743351864</v>
          </cell>
          <cell r="F248">
            <v>0.33064163135435959</v>
          </cell>
          <cell r="G248">
            <v>0.46589610581323404</v>
          </cell>
          <cell r="H248">
            <v>0.49460913756957303</v>
          </cell>
          <cell r="I248">
            <v>0.62262397987012974</v>
          </cell>
          <cell r="J248">
            <v>0.9117396261286328</v>
          </cell>
          <cell r="K248">
            <v>1.1362294220470002</v>
          </cell>
          <cell r="L248">
            <v>1.2422900281076059</v>
          </cell>
          <cell r="M248">
            <v>1.4534835964440318</v>
          </cell>
          <cell r="N248">
            <v>1.5966499538961032</v>
          </cell>
          <cell r="O248">
            <v>1.692506478324056</v>
          </cell>
          <cell r="P248">
            <v>1.7558954702844765</v>
          </cell>
        </row>
        <row r="249">
          <cell r="A249">
            <v>247</v>
          </cell>
          <cell r="C249" t="str">
            <v>6-6 LE EPS</v>
          </cell>
          <cell r="E249">
            <v>0.19561224489795895</v>
          </cell>
          <cell r="F249">
            <v>0.27967841682127359</v>
          </cell>
          <cell r="G249">
            <v>0.45175943104514493</v>
          </cell>
          <cell r="H249">
            <v>0.56824984539270229</v>
          </cell>
          <cell r="I249">
            <v>0.77567717996289398</v>
          </cell>
          <cell r="J249">
            <v>1.0158348794063075</v>
          </cell>
          <cell r="K249">
            <v>1.143147804576375</v>
          </cell>
          <cell r="L249">
            <v>1.2940445269016683</v>
          </cell>
          <cell r="M249">
            <v>1.5745330859616558</v>
          </cell>
          <cell r="N249">
            <v>1.6698021026592438</v>
          </cell>
          <cell r="O249">
            <v>1.814267161410017</v>
          </cell>
          <cell r="P249">
            <v>1.9272850958565226</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1904.8000000000002</v>
          </cell>
          <cell r="N254">
            <v>443.8</v>
          </cell>
          <cell r="O254">
            <v>906.6</v>
          </cell>
          <cell r="P254">
            <v>1392.9</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965.94</v>
          </cell>
          <cell r="N258">
            <v>177.5</v>
          </cell>
          <cell r="O258">
            <v>352.3</v>
          </cell>
          <cell r="P258">
            <v>558.70000000000005</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140.52999999999997</v>
          </cell>
          <cell r="G262">
            <v>213.75999999999996</v>
          </cell>
          <cell r="H262">
            <v>77.439999999999969</v>
          </cell>
          <cell r="I262">
            <v>155.79999999999998</v>
          </cell>
          <cell r="J262">
            <v>238.96999999999994</v>
          </cell>
          <cell r="K262">
            <v>82.360000000000042</v>
          </cell>
          <cell r="L262">
            <v>180.02000000000012</v>
          </cell>
          <cell r="M262">
            <v>268.76000000000022</v>
          </cell>
          <cell r="N262">
            <v>86.089999999999804</v>
          </cell>
          <cell r="O262">
            <v>167.67999999999995</v>
          </cell>
          <cell r="P262">
            <v>254.33000000000004</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250.28</v>
          </cell>
          <cell r="M266">
            <v>421.62</v>
          </cell>
          <cell r="N266">
            <v>99.97</v>
          </cell>
          <cell r="O266">
            <v>225.39</v>
          </cell>
          <cell r="P266">
            <v>334.73</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41.172999999999838</v>
          </cell>
          <cell r="L270">
            <v>89.972999999999701</v>
          </cell>
          <cell r="M270">
            <v>180.68299999999962</v>
          </cell>
          <cell r="N270">
            <v>30.81</v>
          </cell>
          <cell r="O270">
            <v>77.53</v>
          </cell>
          <cell r="P270">
            <v>114.07999999999993</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213</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675</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888</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32.35</v>
          </cell>
          <cell r="L329">
            <v>33.24</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32.35</v>
          </cell>
          <cell r="L330">
            <v>65.59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185.52999999999997</v>
          </cell>
          <cell r="L331">
            <v>218.76999999999998</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32.35</v>
          </cell>
          <cell r="L338">
            <v>65.59</v>
          </cell>
          <cell r="M338">
            <v>96.4</v>
          </cell>
          <cell r="N338">
            <v>31.950000000000003</v>
          </cell>
          <cell r="O338">
            <v>62.99</v>
          </cell>
          <cell r="P338">
            <v>94.37</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185.53</v>
          </cell>
          <cell r="L342">
            <v>218.77</v>
          </cell>
          <cell r="M342">
            <v>249.58</v>
          </cell>
          <cell r="N342">
            <v>281.53000000000003</v>
          </cell>
          <cell r="O342">
            <v>312.57000000000005</v>
          </cell>
          <cell r="P342">
            <v>343.95000000000005</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9-3 LE"/>
      <sheetName val="Actuals"/>
      <sheetName val="Var Anal"/>
      <sheetName val="MFR"/>
      <sheetName val="Alcar-EMC"/>
      <sheetName val="Alcar-IS"/>
      <sheetName val="QMM-Rogg"/>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6828</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6132</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v>0.89806678383128291</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6442</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24598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22202</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0.90259370680543138</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23842</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67016</v>
          </cell>
          <cell r="N21">
            <v>67016</v>
          </cell>
          <cell r="O21">
            <v>67016</v>
          </cell>
          <cell r="P21">
            <v>67016</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61923</v>
          </cell>
          <cell r="N22">
            <v>61923</v>
          </cell>
          <cell r="O22">
            <v>61923</v>
          </cell>
          <cell r="P22">
            <v>61923</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0.92400322311089889</v>
          </cell>
          <cell r="N23">
            <v>0.92400322311089889</v>
          </cell>
          <cell r="O23">
            <v>0.92400322311089889</v>
          </cell>
          <cell r="P23">
            <v>0.92400322311089889</v>
          </cell>
        </row>
        <row r="24">
          <cell r="A24">
            <v>22</v>
          </cell>
          <cell r="C24" t="str">
            <v>Energy Purchased (gWh)</v>
          </cell>
          <cell r="E24">
            <v>7984</v>
          </cell>
          <cell r="F24">
            <v>15124</v>
          </cell>
          <cell r="G24">
            <v>22546</v>
          </cell>
          <cell r="H24">
            <v>29121</v>
          </cell>
          <cell r="I24">
            <v>36043</v>
          </cell>
          <cell r="J24">
            <v>43571</v>
          </cell>
          <cell r="K24">
            <v>52354</v>
          </cell>
          <cell r="L24">
            <v>60971</v>
          </cell>
          <cell r="M24">
            <v>67413</v>
          </cell>
          <cell r="N24">
            <v>67413</v>
          </cell>
          <cell r="O24">
            <v>67413</v>
          </cell>
          <cell r="P24">
            <v>67413</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508.97</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v>
          </cell>
          <cell r="L29">
            <v>392.02000000000004</v>
          </cell>
          <cell r="M29">
            <v>190.26</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33.729999999999997</v>
          </cell>
          <cell r="L30">
            <v>38.510000000000005</v>
          </cell>
          <cell r="M30">
            <v>26.25</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28.49</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16.899999999999999</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5.5</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3.9</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-0.02</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1.57</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24.53</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110.19</v>
          </cell>
          <cell r="L39">
            <v>126.94</v>
          </cell>
          <cell r="M39">
            <v>107.11999999999999</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50.690000000000005</v>
          </cell>
          <cell r="N40">
            <v>0</v>
          </cell>
          <cell r="O40">
            <v>0</v>
          </cell>
          <cell r="P40">
            <v>0</v>
          </cell>
        </row>
        <row r="41">
          <cell r="A41">
            <v>39</v>
          </cell>
          <cell r="C41" t="str">
            <v>Interest Expense</v>
          </cell>
          <cell r="E41">
            <v>51.358999999999995</v>
          </cell>
          <cell r="F41">
            <v>36.193000000000005</v>
          </cell>
          <cell r="G41">
            <v>26.888999999999999</v>
          </cell>
          <cell r="H41">
            <v>43.831277200000002</v>
          </cell>
          <cell r="I41">
            <v>39.737597990000005</v>
          </cell>
          <cell r="J41">
            <v>44.860571129999997</v>
          </cell>
          <cell r="K41">
            <v>42.096939689999999</v>
          </cell>
          <cell r="L41">
            <v>40.435458969999999</v>
          </cell>
          <cell r="M41">
            <v>41.246833000000002</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49.44</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37.648722800000044</v>
          </cell>
          <cell r="I44">
            <v>67.082402009999981</v>
          </cell>
          <cell r="J44">
            <v>77.629428869999913</v>
          </cell>
          <cell r="K44">
            <v>41.17306030999989</v>
          </cell>
          <cell r="L44">
            <v>48.79454102999987</v>
          </cell>
          <cell r="M44">
            <v>70.213167000000027</v>
          </cell>
          <cell r="N44">
            <v>0</v>
          </cell>
          <cell r="O44">
            <v>0</v>
          </cell>
          <cell r="P44">
            <v>0</v>
          </cell>
        </row>
        <row r="45">
          <cell r="A45">
            <v>43</v>
          </cell>
          <cell r="C45" t="str">
            <v>EPS</v>
          </cell>
          <cell r="E45">
            <v>0.19585448916408646</v>
          </cell>
          <cell r="F45">
            <v>8.4170278637770712E-2</v>
          </cell>
          <cell r="G45">
            <v>0.1722941176470589</v>
          </cell>
          <cell r="H45">
            <v>0.11655951331269364</v>
          </cell>
          <cell r="I45">
            <v>0.20768545513931883</v>
          </cell>
          <cell r="J45">
            <v>0.24033878907120715</v>
          </cell>
          <cell r="K45">
            <v>0.12747077495356005</v>
          </cell>
          <cell r="L45">
            <v>0.15106669049535562</v>
          </cell>
          <cell r="M45">
            <v>0.21737822600619203</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1874.8700000000001</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v>
          </cell>
          <cell r="L49">
            <v>767.94999999999993</v>
          </cell>
          <cell r="M49">
            <v>958.21</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33.729999999999997</v>
          </cell>
          <cell r="L50">
            <v>72.240000000000009</v>
          </cell>
          <cell r="M50">
            <v>98.49</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92.13000000000001</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37.4</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17</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11.45</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-0.27</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6.4099999999999993</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81.64</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110.19</v>
          </cell>
          <cell r="L59">
            <v>237.13</v>
          </cell>
          <cell r="M59">
            <v>344.25000000000006</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161.24</v>
          </cell>
          <cell r="N60">
            <v>0</v>
          </cell>
          <cell r="O60">
            <v>0</v>
          </cell>
          <cell r="P60">
            <v>0</v>
          </cell>
        </row>
        <row r="61">
          <cell r="A61">
            <v>59</v>
          </cell>
          <cell r="C61" t="str">
            <v>Net Income</v>
          </cell>
          <cell r="E61">
            <v>63.260999999999925</v>
          </cell>
          <cell r="F61">
            <v>90.447999999999865</v>
          </cell>
          <cell r="G61">
            <v>146.09899999999988</v>
          </cell>
          <cell r="H61">
            <v>37.648722800000044</v>
          </cell>
          <cell r="I61">
            <v>104.73112481000003</v>
          </cell>
          <cell r="J61">
            <v>182.36055367999995</v>
          </cell>
          <cell r="K61">
            <v>41.17306030999989</v>
          </cell>
          <cell r="L61">
            <v>89.96760133999976</v>
          </cell>
          <cell r="M61">
            <v>160.18076833999979</v>
          </cell>
          <cell r="N61">
            <v>0</v>
          </cell>
          <cell r="O61">
            <v>0</v>
          </cell>
          <cell r="P61">
            <v>0</v>
          </cell>
        </row>
        <row r="62">
          <cell r="A62">
            <v>60</v>
          </cell>
          <cell r="C62" t="str">
            <v>EPS</v>
          </cell>
          <cell r="E62">
            <v>0.19585448916408646</v>
          </cell>
          <cell r="F62">
            <v>0.28002476780185714</v>
          </cell>
          <cell r="G62">
            <v>0.45231888544891602</v>
          </cell>
          <cell r="H62">
            <v>0.11655951331269364</v>
          </cell>
          <cell r="I62">
            <v>0.32424496845201245</v>
          </cell>
          <cell r="J62">
            <v>0.56458375752321965</v>
          </cell>
          <cell r="K62">
            <v>0.12747077495356005</v>
          </cell>
          <cell r="L62">
            <v>0.27853746544891567</v>
          </cell>
          <cell r="M62">
            <v>0.49591569145510772</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4850.07</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1582.8099999999997</v>
          </cell>
          <cell r="L66">
            <v>1974.8300000000002</v>
          </cell>
          <cell r="M66">
            <v>2165.09</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224.09</v>
          </cell>
          <cell r="L67">
            <v>262.60000000000002</v>
          </cell>
          <cell r="M67">
            <v>288.85000000000002</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248.32</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78.600000000000009</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51.499999999999993</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32.840000000000003</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-0.95000000000000007</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16.18</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223.03</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704.31</v>
          </cell>
          <cell r="L76">
            <v>831.25000000000011</v>
          </cell>
          <cell r="M76">
            <v>938.37</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492.61</v>
          </cell>
          <cell r="N77">
            <v>0</v>
          </cell>
          <cell r="O77">
            <v>0</v>
          </cell>
          <cell r="P77">
            <v>0</v>
          </cell>
        </row>
        <row r="78">
          <cell r="A78">
            <v>76</v>
          </cell>
          <cell r="C78" t="str">
            <v>Interest Expense</v>
          </cell>
          <cell r="E78">
            <v>51.358999999999995</v>
          </cell>
          <cell r="F78">
            <v>87.551999999999992</v>
          </cell>
          <cell r="G78">
            <v>114.441</v>
          </cell>
          <cell r="H78">
            <v>158.27227719999999</v>
          </cell>
          <cell r="I78">
            <v>198.00987519</v>
          </cell>
          <cell r="J78">
            <v>242.87044632000007</v>
          </cell>
          <cell r="K78">
            <v>284.96738601000004</v>
          </cell>
          <cell r="L78">
            <v>325.40284498000005</v>
          </cell>
          <cell r="M78">
            <v>366.64967798000004</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398.71</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183.74772279999993</v>
          </cell>
          <cell r="I81">
            <v>250.83012480999992</v>
          </cell>
          <cell r="J81">
            <v>328.45955367999983</v>
          </cell>
          <cell r="K81">
            <v>369.6326139899997</v>
          </cell>
          <cell r="L81">
            <v>418.42715501999959</v>
          </cell>
          <cell r="M81">
            <v>488.64032201999964</v>
          </cell>
          <cell r="N81">
            <v>0</v>
          </cell>
          <cell r="O81">
            <v>0</v>
          </cell>
          <cell r="P81">
            <v>0</v>
          </cell>
        </row>
        <row r="82">
          <cell r="A82">
            <v>80</v>
          </cell>
          <cell r="C82" t="str">
            <v>EPS</v>
          </cell>
          <cell r="E82">
            <v>0.19585448916408646</v>
          </cell>
          <cell r="F82">
            <v>0.28002476780185714</v>
          </cell>
          <cell r="G82">
            <v>0.45231888544891602</v>
          </cell>
          <cell r="H82">
            <v>0.56887839876160973</v>
          </cell>
          <cell r="I82">
            <v>0.77656385390092852</v>
          </cell>
          <cell r="J82">
            <v>1.0169026429721357</v>
          </cell>
          <cell r="K82">
            <v>1.1443734179256957</v>
          </cell>
          <cell r="L82">
            <v>1.2954401084210514</v>
          </cell>
          <cell r="M82">
            <v>1.5128183344272434</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42.219985463326722</v>
          </cell>
          <cell r="H117">
            <v>40.857975162630161</v>
          </cell>
          <cell r="I117">
            <v>42.24988970103562</v>
          </cell>
          <cell r="J117">
            <v>40.887916285332764</v>
          </cell>
          <cell r="K117">
            <v>42.279640458337617</v>
          </cell>
          <cell r="L117">
            <v>42.294424193462916</v>
          </cell>
          <cell r="M117">
            <v>40.932506186868565</v>
          </cell>
          <cell r="N117">
            <v>42.323923325899017</v>
          </cell>
          <cell r="O117">
            <v>40.962041713121465</v>
          </cell>
          <cell r="P117">
            <v>42.208240785617413</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52.188559136001551</v>
          </cell>
          <cell r="H120">
            <v>31.948570486990079</v>
          </cell>
          <cell r="I120">
            <v>47.675676504836559</v>
          </cell>
          <cell r="J120">
            <v>76.157861812899057</v>
          </cell>
          <cell r="K120">
            <v>51.510391241769376</v>
          </cell>
          <cell r="L120">
            <v>15.175045811621189</v>
          </cell>
          <cell r="M120">
            <v>50.657302322672088</v>
          </cell>
          <cell r="N120">
            <v>56.193459256783498</v>
          </cell>
          <cell r="O120">
            <v>39.072918352402752</v>
          </cell>
          <cell r="P120">
            <v>35.55555485336567</v>
          </cell>
        </row>
        <row r="121">
          <cell r="A121">
            <v>119</v>
          </cell>
          <cell r="C121" t="str">
            <v>EPS</v>
          </cell>
          <cell r="E121">
            <v>0.17314634132219139</v>
          </cell>
          <cell r="F121">
            <v>0.15351487843506778</v>
          </cell>
          <cell r="G121">
            <v>0.16157448648916889</v>
          </cell>
          <cell r="H121">
            <v>9.8911982931857836E-2</v>
          </cell>
          <cell r="I121">
            <v>0.14760271363726488</v>
          </cell>
          <cell r="J121">
            <v>0.23578285390990422</v>
          </cell>
          <cell r="K121">
            <v>0.1594748954853541</v>
          </cell>
          <cell r="L121">
            <v>4.6981565980251355E-2</v>
          </cell>
          <cell r="M121">
            <v>0.15683375332096622</v>
          </cell>
          <cell r="N121">
            <v>0.17397355807053713</v>
          </cell>
          <cell r="O121">
            <v>0.12096878746873917</v>
          </cell>
          <cell r="P121">
            <v>0.11007911719308258</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157.70013311759627</v>
          </cell>
          <cell r="H137">
            <v>31.948570486990079</v>
          </cell>
          <cell r="I137">
            <v>79.624246991826638</v>
          </cell>
          <cell r="J137">
            <v>155.78210880472568</v>
          </cell>
          <cell r="K137">
            <v>51.510391241769376</v>
          </cell>
          <cell r="L137">
            <v>66.685437053390558</v>
          </cell>
          <cell r="M137">
            <v>117.34273937606264</v>
          </cell>
          <cell r="N137">
            <v>56.193459256783498</v>
          </cell>
          <cell r="O137">
            <v>95.26637760918625</v>
          </cell>
          <cell r="P137">
            <v>130.82193246255193</v>
          </cell>
        </row>
        <row r="138">
          <cell r="A138">
            <v>136</v>
          </cell>
          <cell r="C138" t="str">
            <v>EPS</v>
          </cell>
          <cell r="E138">
            <v>0.17314634132219139</v>
          </cell>
          <cell r="F138">
            <v>0.32666121975725915</v>
          </cell>
          <cell r="G138">
            <v>0.48823570624642804</v>
          </cell>
          <cell r="H138">
            <v>9.8911982931857836E-2</v>
          </cell>
          <cell r="I138">
            <v>0.24651469656912273</v>
          </cell>
          <cell r="J138">
            <v>0.48229755047902695</v>
          </cell>
          <cell r="K138">
            <v>0.1594748954853541</v>
          </cell>
          <cell r="L138">
            <v>0.20645646146560545</v>
          </cell>
          <cell r="M138">
            <v>0.36329021478657164</v>
          </cell>
          <cell r="N138">
            <v>0.17397355807053713</v>
          </cell>
          <cell r="O138">
            <v>0.29494234553927628</v>
          </cell>
          <cell r="P138">
            <v>0.40502146273235884</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122.48265958309547</v>
          </cell>
          <cell r="H154">
            <v>163.34063474572562</v>
          </cell>
          <cell r="I154">
            <v>205.59052444676124</v>
          </cell>
          <cell r="J154">
            <v>246.47844073209399</v>
          </cell>
          <cell r="K154">
            <v>288.7580811904316</v>
          </cell>
          <cell r="L154">
            <v>331.05250538389453</v>
          </cell>
          <cell r="M154">
            <v>371.98501157076311</v>
          </cell>
          <cell r="N154">
            <v>414.30893489666209</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157.70013311759627</v>
          </cell>
          <cell r="H157">
            <v>189.64870360458633</v>
          </cell>
          <cell r="I157">
            <v>237.32438010942289</v>
          </cell>
          <cell r="J157">
            <v>313.48224192232192</v>
          </cell>
          <cell r="K157">
            <v>364.99263316409127</v>
          </cell>
          <cell r="L157">
            <v>380.16767897571248</v>
          </cell>
          <cell r="M157">
            <v>430.82498129838456</v>
          </cell>
          <cell r="N157">
            <v>487.01844055516807</v>
          </cell>
          <cell r="O157">
            <v>526.09135890757079</v>
          </cell>
          <cell r="P157">
            <v>561.64691376093651</v>
          </cell>
        </row>
        <row r="158">
          <cell r="A158">
            <v>156</v>
          </cell>
          <cell r="C158" t="str">
            <v>EPS</v>
          </cell>
          <cell r="E158">
            <v>0.17314634132219139</v>
          </cell>
          <cell r="F158">
            <v>0.32666121975725915</v>
          </cell>
          <cell r="G158">
            <v>0.48823570624642804</v>
          </cell>
          <cell r="H158">
            <v>0.58714768917828586</v>
          </cell>
          <cell r="I158">
            <v>0.73475040281555071</v>
          </cell>
          <cell r="J158">
            <v>0.97053325672545498</v>
          </cell>
          <cell r="K158">
            <v>1.130008152210809</v>
          </cell>
          <cell r="L158">
            <v>1.1769897181910602</v>
          </cell>
          <cell r="M158">
            <v>1.3338234715120265</v>
          </cell>
          <cell r="N158">
            <v>1.5077970295825636</v>
          </cell>
          <cell r="O158">
            <v>1.6287658170513026</v>
          </cell>
          <cell r="P158">
            <v>1.7388449342443852</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52187</v>
          </cell>
          <cell r="L163">
            <v>60762</v>
          </cell>
          <cell r="M163">
            <v>67900</v>
          </cell>
          <cell r="N163">
            <v>74869</v>
          </cell>
          <cell r="O163">
            <v>81688</v>
          </cell>
          <cell r="P163">
            <v>89381</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48535</v>
          </cell>
          <cell r="L167">
            <v>56146</v>
          </cell>
          <cell r="M167">
            <v>62478</v>
          </cell>
          <cell r="N167">
            <v>68717</v>
          </cell>
          <cell r="O167">
            <v>74869</v>
          </cell>
          <cell r="P167">
            <v>81796</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9769</v>
          </cell>
          <cell r="L172">
            <v>18344</v>
          </cell>
          <cell r="M172">
            <v>25482</v>
          </cell>
          <cell r="N172">
            <v>6969</v>
          </cell>
          <cell r="O172">
            <v>13788</v>
          </cell>
          <cell r="P172">
            <v>21481</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8814</v>
          </cell>
          <cell r="L176">
            <v>16425</v>
          </cell>
          <cell r="M176">
            <v>22757</v>
          </cell>
          <cell r="N176">
            <v>6239</v>
          </cell>
          <cell r="O176">
            <v>12391</v>
          </cell>
          <cell r="P176">
            <v>19318</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487.68999999999994</v>
          </cell>
          <cell r="F181">
            <v>971.18999999999983</v>
          </cell>
          <cell r="G181">
            <v>1446.7999999999997</v>
          </cell>
          <cell r="H181">
            <v>1891.3999999999996</v>
          </cell>
          <cell r="I181">
            <v>2397.3699999999994</v>
          </cell>
          <cell r="J181">
            <v>2975.1799999999994</v>
          </cell>
          <cell r="K181">
            <v>3712.7599999999993</v>
          </cell>
          <cell r="L181">
            <v>4358.5199999999995</v>
          </cell>
          <cell r="M181">
            <v>4888.3599999999997</v>
          </cell>
          <cell r="N181">
            <v>5358.46</v>
          </cell>
          <cell r="O181">
            <v>5799.88</v>
          </cell>
          <cell r="P181">
            <v>6277.54</v>
          </cell>
        </row>
        <row r="182">
          <cell r="A182">
            <v>180</v>
          </cell>
          <cell r="C182" t="str">
            <v>9-3 LE Revenue</v>
          </cell>
          <cell r="E182">
            <v>487.69</v>
          </cell>
          <cell r="F182">
            <v>971.17000000000007</v>
          </cell>
          <cell r="G182">
            <v>1446.8500000000001</v>
          </cell>
          <cell r="H182">
            <v>1891.42</v>
          </cell>
          <cell r="I182">
            <v>2397.3900000000003</v>
          </cell>
          <cell r="J182">
            <v>2975.2000000000003</v>
          </cell>
          <cell r="K182">
            <v>3636.32</v>
          </cell>
          <cell r="L182">
            <v>4341.1000000000004</v>
          </cell>
          <cell r="M182">
            <v>4850.0700000000006</v>
          </cell>
          <cell r="N182">
            <v>5292.3700000000008</v>
          </cell>
          <cell r="O182">
            <v>5753.9700000000012</v>
          </cell>
          <cell r="P182">
            <v>6240.0700000000015</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237.82</v>
          </cell>
          <cell r="F186">
            <v>432.35</v>
          </cell>
          <cell r="G186">
            <v>613.68000000000006</v>
          </cell>
          <cell r="H186">
            <v>783.65000000000009</v>
          </cell>
          <cell r="I186">
            <v>974.75000000000011</v>
          </cell>
          <cell r="J186">
            <v>1206.8800000000001</v>
          </cell>
          <cell r="K186">
            <v>1582.8100000000002</v>
          </cell>
          <cell r="L186">
            <v>1974.8300000000002</v>
          </cell>
          <cell r="M186">
            <v>2165.09</v>
          </cell>
          <cell r="N186">
            <v>2342.59</v>
          </cell>
          <cell r="O186">
            <v>2517.3900000000003</v>
          </cell>
          <cell r="P186">
            <v>2723.7900000000004</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225.45999999999998</v>
          </cell>
          <cell r="L189">
            <v>259.41999999999996</v>
          </cell>
          <cell r="M189">
            <v>290.52</v>
          </cell>
          <cell r="N189">
            <v>321.82</v>
          </cell>
          <cell r="O189">
            <v>351.82</v>
          </cell>
          <cell r="P189">
            <v>382.92</v>
          </cell>
        </row>
        <row r="190">
          <cell r="A190">
            <v>188</v>
          </cell>
          <cell r="C190" t="str">
            <v>9-3 LE Direct</v>
          </cell>
          <cell r="E190">
            <v>25.63</v>
          </cell>
          <cell r="F190">
            <v>52.34</v>
          </cell>
          <cell r="G190">
            <v>84.89</v>
          </cell>
          <cell r="H190">
            <v>120.3</v>
          </cell>
          <cell r="I190">
            <v>152.26</v>
          </cell>
          <cell r="J190">
            <v>190.35999999999999</v>
          </cell>
          <cell r="K190">
            <v>224.08999999999997</v>
          </cell>
          <cell r="L190">
            <v>262.59999999999997</v>
          </cell>
          <cell r="M190">
            <v>288.84999999999997</v>
          </cell>
          <cell r="N190">
            <v>318.54999999999995</v>
          </cell>
          <cell r="O190">
            <v>349.34999999999997</v>
          </cell>
          <cell r="P190">
            <v>380.04999999999995</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189.29</v>
          </cell>
          <cell r="L193">
            <v>222.66</v>
          </cell>
          <cell r="M193">
            <v>262.08</v>
          </cell>
          <cell r="N193">
            <v>297.71999999999997</v>
          </cell>
          <cell r="O193">
            <v>331.2</v>
          </cell>
          <cell r="P193">
            <v>369.76</v>
          </cell>
        </row>
        <row r="194">
          <cell r="A194">
            <v>192</v>
          </cell>
          <cell r="C194" t="str">
            <v>9-3 LE Indirect</v>
          </cell>
          <cell r="E194">
            <v>26.9</v>
          </cell>
          <cell r="F194">
            <v>49.71</v>
          </cell>
          <cell r="G194">
            <v>75.069999999999993</v>
          </cell>
          <cell r="H194">
            <v>103.6</v>
          </cell>
          <cell r="I194">
            <v>129.63</v>
          </cell>
          <cell r="J194">
            <v>156.19</v>
          </cell>
          <cell r="K194">
            <v>186.09</v>
          </cell>
          <cell r="L194">
            <v>219.83</v>
          </cell>
          <cell r="M194">
            <v>248.32000000000002</v>
          </cell>
          <cell r="N194">
            <v>283.92</v>
          </cell>
          <cell r="O194">
            <v>317.62</v>
          </cell>
          <cell r="P194">
            <v>356.75</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59.6</v>
          </cell>
          <cell r="L197">
            <v>70.7</v>
          </cell>
          <cell r="M197">
            <v>75.600000000000009</v>
          </cell>
          <cell r="N197">
            <v>86.9</v>
          </cell>
          <cell r="O197">
            <v>97.300000000000011</v>
          </cell>
          <cell r="P197">
            <v>109.80000000000001</v>
          </cell>
        </row>
        <row r="198">
          <cell r="A198">
            <v>196</v>
          </cell>
          <cell r="C198" t="str">
            <v>9-3 LE SG&amp;A</v>
          </cell>
          <cell r="E198">
            <v>6.7</v>
          </cell>
          <cell r="F198">
            <v>18.599999999999998</v>
          </cell>
          <cell r="G198">
            <v>21.7</v>
          </cell>
          <cell r="H198">
            <v>26.5</v>
          </cell>
          <cell r="I198">
            <v>36.799999999999997</v>
          </cell>
          <cell r="J198">
            <v>41.199999999999996</v>
          </cell>
          <cell r="K198">
            <v>47.699999999999996</v>
          </cell>
          <cell r="L198">
            <v>61.699999999999996</v>
          </cell>
          <cell r="M198">
            <v>78.599999999999994</v>
          </cell>
          <cell r="N198">
            <v>88.899999999999991</v>
          </cell>
          <cell r="O198">
            <v>99.1</v>
          </cell>
          <cell r="P198">
            <v>110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69.100000000000009</v>
          </cell>
        </row>
        <row r="202">
          <cell r="A202">
            <v>200</v>
          </cell>
          <cell r="C202" t="str">
            <v>9-3 LE BSC</v>
          </cell>
          <cell r="E202">
            <v>4.8</v>
          </cell>
          <cell r="F202">
            <v>9.6999999999999993</v>
          </cell>
          <cell r="G202">
            <v>14.6</v>
          </cell>
          <cell r="H202">
            <v>21.4</v>
          </cell>
          <cell r="I202">
            <v>26.5</v>
          </cell>
          <cell r="J202">
            <v>34.5</v>
          </cell>
          <cell r="K202">
            <v>40.200000000000003</v>
          </cell>
          <cell r="L202">
            <v>46</v>
          </cell>
          <cell r="M202">
            <v>51.5</v>
          </cell>
          <cell r="N202">
            <v>57.2</v>
          </cell>
          <cell r="O202">
            <v>62.900000000000006</v>
          </cell>
          <cell r="P202">
            <v>68.600000000000009</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7.2</v>
          </cell>
          <cell r="G206">
            <v>11.39</v>
          </cell>
          <cell r="H206">
            <v>13.52</v>
          </cell>
          <cell r="I206">
            <v>17.329999999999998</v>
          </cell>
          <cell r="J206">
            <v>21.389999999999997</v>
          </cell>
          <cell r="K206">
            <v>24.639999999999997</v>
          </cell>
          <cell r="L206">
            <v>28.939999999999998</v>
          </cell>
          <cell r="M206">
            <v>32.839999999999996</v>
          </cell>
          <cell r="N206">
            <v>36.839999999999996</v>
          </cell>
          <cell r="O206">
            <v>43.239999999999995</v>
          </cell>
          <cell r="P206">
            <v>47.739999999999995</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-0.68</v>
          </cell>
          <cell r="H214">
            <v>-0.68</v>
          </cell>
          <cell r="I214">
            <v>-0.68</v>
          </cell>
          <cell r="J214">
            <v>-0.68</v>
          </cell>
          <cell r="K214">
            <v>-0.85000000000000009</v>
          </cell>
          <cell r="L214">
            <v>-0.93</v>
          </cell>
          <cell r="M214">
            <v>-0.95000000000000007</v>
          </cell>
          <cell r="N214">
            <v>-0.95000000000000007</v>
          </cell>
          <cell r="O214">
            <v>-0.95000000000000007</v>
          </cell>
          <cell r="P214">
            <v>-0.95000000000000007</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v>
          </cell>
          <cell r="G217">
            <v>0.24</v>
          </cell>
          <cell r="H217">
            <v>-2.0499999999999998</v>
          </cell>
          <cell r="I217">
            <v>-3.1799999999999997</v>
          </cell>
          <cell r="J217">
            <v>-3.3299999999999996</v>
          </cell>
          <cell r="K217">
            <v>-0.76999999999999957</v>
          </cell>
          <cell r="L217">
            <v>1.6700000000000004</v>
          </cell>
          <cell r="M217">
            <v>1.8100000000000005</v>
          </cell>
          <cell r="N217">
            <v>2.8200000000000003</v>
          </cell>
          <cell r="O217">
            <v>2.9000000000000004</v>
          </cell>
          <cell r="P217">
            <v>3.8600000000000003</v>
          </cell>
        </row>
        <row r="218">
          <cell r="A218">
            <v>216</v>
          </cell>
          <cell r="C218" t="str">
            <v>9-3 LE Other Operating Expenses</v>
          </cell>
          <cell r="E218">
            <v>1.29</v>
          </cell>
          <cell r="F218">
            <v>2.9800000000000004</v>
          </cell>
          <cell r="G218">
            <v>6.7900000000000009</v>
          </cell>
          <cell r="H218">
            <v>6.5600000000000005</v>
          </cell>
          <cell r="I218">
            <v>7.7200000000000006</v>
          </cell>
          <cell r="J218">
            <v>9.7700000000000014</v>
          </cell>
          <cell r="K218">
            <v>13.220000000000002</v>
          </cell>
          <cell r="L218">
            <v>14.610000000000003</v>
          </cell>
          <cell r="M218">
            <v>16.180000000000003</v>
          </cell>
          <cell r="N218">
            <v>18.280000000000005</v>
          </cell>
          <cell r="O218">
            <v>20.780000000000005</v>
          </cell>
          <cell r="P218">
            <v>23.480000000000004</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18.96</v>
          </cell>
          <cell r="F222">
            <v>46.63</v>
          </cell>
          <cell r="G222">
            <v>72.099999999999994</v>
          </cell>
          <cell r="H222">
            <v>95.929999999999993</v>
          </cell>
          <cell r="I222">
            <v>116.6</v>
          </cell>
          <cell r="J222">
            <v>141.38999999999999</v>
          </cell>
          <cell r="K222">
            <v>169.21999999999997</v>
          </cell>
          <cell r="L222">
            <v>198.49999999999997</v>
          </cell>
          <cell r="M222">
            <v>223.02999999999997</v>
          </cell>
          <cell r="N222">
            <v>247.32999999999998</v>
          </cell>
          <cell r="O222">
            <v>272.02999999999997</v>
          </cell>
          <cell r="P222">
            <v>299.33</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187.17999999999998</v>
          </cell>
          <cell r="G225">
            <v>285.80999999999995</v>
          </cell>
          <cell r="H225">
            <v>387.11999999999995</v>
          </cell>
          <cell r="I225">
            <v>486.15999999999997</v>
          </cell>
          <cell r="J225">
            <v>594.11999999999989</v>
          </cell>
          <cell r="K225">
            <v>705.08000000000015</v>
          </cell>
          <cell r="L225">
            <v>822.55</v>
          </cell>
          <cell r="M225">
            <v>934.21</v>
          </cell>
          <cell r="N225">
            <v>1047.6600000000001</v>
          </cell>
          <cell r="O225">
            <v>1156.82</v>
          </cell>
          <cell r="P225">
            <v>1276.54</v>
          </cell>
        </row>
        <row r="226">
          <cell r="A226">
            <v>224</v>
          </cell>
          <cell r="C226" t="str">
            <v>9-3 LE Total O&amp;M</v>
          </cell>
          <cell r="E226">
            <v>84.28</v>
          </cell>
          <cell r="F226">
            <v>187.15999999999997</v>
          </cell>
          <cell r="G226">
            <v>285.85999999999996</v>
          </cell>
          <cell r="H226">
            <v>387.12999999999994</v>
          </cell>
          <cell r="I226">
            <v>486.15999999999997</v>
          </cell>
          <cell r="J226">
            <v>594.11999999999989</v>
          </cell>
          <cell r="K226">
            <v>704.31</v>
          </cell>
          <cell r="L226">
            <v>831.25</v>
          </cell>
          <cell r="M226">
            <v>938.36999999999989</v>
          </cell>
          <cell r="N226">
            <v>1050.07</v>
          </cell>
          <cell r="O226">
            <v>1164.07</v>
          </cell>
          <cell r="P226">
            <v>1285</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51.89</v>
          </cell>
          <cell r="F230">
            <v>95.03</v>
          </cell>
          <cell r="G230">
            <v>163.80000000000001</v>
          </cell>
          <cell r="H230">
            <v>221.32</v>
          </cell>
          <cell r="I230">
            <v>276.20999999999998</v>
          </cell>
          <cell r="J230">
            <v>331.37</v>
          </cell>
          <cell r="K230">
            <v>386.56</v>
          </cell>
          <cell r="L230">
            <v>441.92</v>
          </cell>
          <cell r="M230">
            <v>492.61</v>
          </cell>
          <cell r="N230">
            <v>547.74</v>
          </cell>
          <cell r="O230">
            <v>603.19000000000005</v>
          </cell>
          <cell r="P230">
            <v>658.94</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114.46849999999999</v>
          </cell>
          <cell r="H233">
            <v>158.27549999999999</v>
          </cell>
          <cell r="I233">
            <v>197.98933299999999</v>
          </cell>
          <cell r="J233">
            <v>242.76516599999999</v>
          </cell>
          <cell r="K233">
            <v>283.62699900000001</v>
          </cell>
          <cell r="L233">
            <v>324.012832</v>
          </cell>
          <cell r="M233">
            <v>364.64566500000001</v>
          </cell>
          <cell r="N233">
            <v>405.22666500000003</v>
          </cell>
          <cell r="O233">
            <v>445.65766500000001</v>
          </cell>
          <cell r="P233">
            <v>486.37766499999998</v>
          </cell>
        </row>
        <row r="234">
          <cell r="A234">
            <v>232</v>
          </cell>
          <cell r="C234" t="str">
            <v>9-3 LE Interest Expense</v>
          </cell>
          <cell r="E234">
            <v>51.358999999999995</v>
          </cell>
          <cell r="F234">
            <v>87.551999999999992</v>
          </cell>
          <cell r="G234">
            <v>114.44099999999999</v>
          </cell>
          <cell r="H234">
            <v>158.27227719999999</v>
          </cell>
          <cell r="I234">
            <v>198.00987519</v>
          </cell>
          <cell r="J234">
            <v>242.87044631999999</v>
          </cell>
          <cell r="K234">
            <v>284.96738600999998</v>
          </cell>
          <cell r="L234">
            <v>325.40284498</v>
          </cell>
          <cell r="M234">
            <v>366.64967797999998</v>
          </cell>
          <cell r="N234">
            <v>407.53967797999996</v>
          </cell>
          <cell r="O234">
            <v>448.72967797999996</v>
          </cell>
          <cell r="P234">
            <v>490.13967797999999</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-0.92</v>
          </cell>
          <cell r="F238">
            <v>78.63</v>
          </cell>
          <cell r="G238">
            <v>122.97</v>
          </cell>
          <cell r="H238">
            <v>157.30000000000001</v>
          </cell>
          <cell r="I238">
            <v>211.43</v>
          </cell>
          <cell r="J238">
            <v>271.5</v>
          </cell>
          <cell r="K238">
            <v>308.04000000000002</v>
          </cell>
          <cell r="L238">
            <v>349.27000000000004</v>
          </cell>
          <cell r="M238">
            <v>398.71000000000004</v>
          </cell>
          <cell r="N238">
            <v>425.97</v>
          </cell>
          <cell r="O238">
            <v>460.48</v>
          </cell>
          <cell r="P238">
            <v>489.46000000000004</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90.447999999999809</v>
          </cell>
          <cell r="G245">
            <v>146.07149999999984</v>
          </cell>
          <cell r="H245">
            <v>183.7344999999998</v>
          </cell>
          <cell r="I245">
            <v>250.83066699999981</v>
          </cell>
          <cell r="J245">
            <v>328.49483399999974</v>
          </cell>
          <cell r="K245">
            <v>398.82300099999975</v>
          </cell>
          <cell r="L245">
            <v>430.61716799999959</v>
          </cell>
          <cell r="M245">
            <v>501.71433499999955</v>
          </cell>
          <cell r="N245">
            <v>545.91333499999951</v>
          </cell>
          <cell r="O245">
            <v>578.51233499999944</v>
          </cell>
          <cell r="P245">
            <v>605.20233499999949</v>
          </cell>
        </row>
        <row r="246">
          <cell r="A246">
            <v>244</v>
          </cell>
          <cell r="C246" t="str">
            <v>9-3 LE Net Income</v>
          </cell>
          <cell r="E246">
            <v>63.260999999999925</v>
          </cell>
          <cell r="F246">
            <v>90.447999999999865</v>
          </cell>
          <cell r="G246">
            <v>146.09899999999988</v>
          </cell>
          <cell r="H246">
            <v>183.74772279999991</v>
          </cell>
          <cell r="I246">
            <v>250.83012480999989</v>
          </cell>
          <cell r="J246">
            <v>328.45955367999977</v>
          </cell>
          <cell r="K246">
            <v>369.63261398999964</v>
          </cell>
          <cell r="L246">
            <v>418.42715501999953</v>
          </cell>
          <cell r="M246">
            <v>488.64032201999953</v>
          </cell>
          <cell r="N246">
            <v>518.46032201999958</v>
          </cell>
          <cell r="O246">
            <v>560.11032201999956</v>
          </cell>
          <cell r="P246">
            <v>592.74032201999955</v>
          </cell>
        </row>
        <row r="247">
          <cell r="A247">
            <v>245</v>
          </cell>
        </row>
        <row r="248">
          <cell r="A248">
            <v>246</v>
          </cell>
          <cell r="C248" t="str">
            <v>3-9 LE EPS</v>
          </cell>
          <cell r="E248">
            <v>0.24228076442724436</v>
          </cell>
          <cell r="F248">
            <v>0.33105109467492227</v>
          </cell>
          <cell r="G248">
            <v>0.46647306693498414</v>
          </cell>
          <cell r="H248">
            <v>0.49522165662538675</v>
          </cell>
          <cell r="I248">
            <v>0.62339503123838991</v>
          </cell>
          <cell r="J248">
            <v>0.91286871544891601</v>
          </cell>
          <cell r="K248">
            <v>1.1376365173065011</v>
          </cell>
          <cell r="L248">
            <v>1.2438284677708971</v>
          </cell>
          <cell r="M248">
            <v>1.4552835761300305</v>
          </cell>
          <cell r="N248">
            <v>1.5986272293808044</v>
          </cell>
          <cell r="O248">
            <v>1.6946024615789463</v>
          </cell>
          <cell r="P248">
            <v>1.7580699538390083</v>
          </cell>
        </row>
        <row r="249">
          <cell r="A249">
            <v>247</v>
          </cell>
          <cell r="C249" t="str">
            <v>6-6 LE EPS</v>
          </cell>
          <cell r="E249">
            <v>0.19585448916408646</v>
          </cell>
          <cell r="F249">
            <v>0.28002476780185703</v>
          </cell>
          <cell r="G249">
            <v>0.45223374613003048</v>
          </cell>
          <cell r="H249">
            <v>0.56883746130030888</v>
          </cell>
          <cell r="I249">
            <v>0.7765655325077393</v>
          </cell>
          <cell r="J249">
            <v>1.0170118699690396</v>
          </cell>
          <cell r="K249">
            <v>1.2347461331269343</v>
          </cell>
          <cell r="L249">
            <v>1.3331800866873054</v>
          </cell>
          <cell r="M249">
            <v>1.5532951547987603</v>
          </cell>
          <cell r="N249">
            <v>1.6901341640866856</v>
          </cell>
          <cell r="O249">
            <v>1.7910598606811128</v>
          </cell>
          <cell r="P249">
            <v>1.8736914396284814</v>
          </cell>
        </row>
        <row r="250">
          <cell r="A250">
            <v>248</v>
          </cell>
          <cell r="C250" t="str">
            <v>9-3 LE EPS</v>
          </cell>
          <cell r="E250">
            <v>0.19585448916408646</v>
          </cell>
          <cell r="F250">
            <v>0.28002476780185714</v>
          </cell>
          <cell r="G250">
            <v>0.45231888544891602</v>
          </cell>
          <cell r="H250">
            <v>0.56887839876160962</v>
          </cell>
          <cell r="I250">
            <v>0.77656385390092841</v>
          </cell>
          <cell r="J250">
            <v>1.0169026429721355</v>
          </cell>
          <cell r="K250">
            <v>1.1443734179256955</v>
          </cell>
          <cell r="L250">
            <v>1.2954401084210512</v>
          </cell>
          <cell r="M250">
            <v>1.512818334427243</v>
          </cell>
          <cell r="N250">
            <v>1.6051403158513917</v>
          </cell>
          <cell r="O250">
            <v>1.7340876842724444</v>
          </cell>
          <cell r="P250">
            <v>1.8351093560990699</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487.68999999999994</v>
          </cell>
          <cell r="F254">
            <v>971.18999999999983</v>
          </cell>
          <cell r="G254">
            <v>1446.7999999999997</v>
          </cell>
          <cell r="H254">
            <v>444.59999999999997</v>
          </cell>
          <cell r="I254">
            <v>950.56999999999994</v>
          </cell>
          <cell r="J254">
            <v>1528.3799999999999</v>
          </cell>
          <cell r="K254">
            <v>737.57999999999993</v>
          </cell>
          <cell r="L254">
            <v>1383.3399999999997</v>
          </cell>
          <cell r="M254">
            <v>1913.1799999999996</v>
          </cell>
          <cell r="N254">
            <v>470.09999999999997</v>
          </cell>
          <cell r="O254">
            <v>911.52</v>
          </cell>
          <cell r="P254">
            <v>1389.18</v>
          </cell>
        </row>
        <row r="255">
          <cell r="A255">
            <v>253</v>
          </cell>
          <cell r="C255" t="str">
            <v>9-3 LE Revenue</v>
          </cell>
          <cell r="E255">
            <v>487.69</v>
          </cell>
          <cell r="F255">
            <v>971.17000000000007</v>
          </cell>
          <cell r="G255">
            <v>1446.8500000000001</v>
          </cell>
          <cell r="H255">
            <v>444.57</v>
          </cell>
          <cell r="I255">
            <v>950.54</v>
          </cell>
          <cell r="J255">
            <v>1528.35</v>
          </cell>
          <cell r="K255">
            <v>661.12</v>
          </cell>
          <cell r="L255">
            <v>1365.9</v>
          </cell>
          <cell r="M255">
            <v>1874.8700000000001</v>
          </cell>
          <cell r="N255">
            <v>442.3</v>
          </cell>
          <cell r="O255">
            <v>903.90000000000009</v>
          </cell>
          <cell r="P255">
            <v>1390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237.82</v>
          </cell>
          <cell r="F259">
            <v>432.35</v>
          </cell>
          <cell r="G259">
            <v>613.68000000000006</v>
          </cell>
          <cell r="H259">
            <v>169.97</v>
          </cell>
          <cell r="I259">
            <v>361.07</v>
          </cell>
          <cell r="J259">
            <v>593.20000000000005</v>
          </cell>
          <cell r="K259">
            <v>375.93</v>
          </cell>
          <cell r="L259">
            <v>767.95</v>
          </cell>
          <cell r="M259">
            <v>958.21</v>
          </cell>
          <cell r="N259">
            <v>177.5</v>
          </cell>
          <cell r="O259">
            <v>352.3</v>
          </cell>
          <cell r="P259">
            <v>558.70000000000005</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140.54999999999998</v>
          </cell>
          <cell r="G262">
            <v>213.70999999999995</v>
          </cell>
          <cell r="H262">
            <v>77.47999999999999</v>
          </cell>
          <cell r="I262">
            <v>155.85</v>
          </cell>
          <cell r="J262">
            <v>239.01999999999995</v>
          </cell>
          <cell r="K262">
            <v>84.860000000000213</v>
          </cell>
          <cell r="L262">
            <v>174.53000000000006</v>
          </cell>
          <cell r="M262">
            <v>260.79000000000008</v>
          </cell>
          <cell r="N262">
            <v>87.950000000000045</v>
          </cell>
          <cell r="O262">
            <v>170.6099999999999</v>
          </cell>
          <cell r="P262">
            <v>263.52999999999997</v>
          </cell>
        </row>
        <row r="263">
          <cell r="A263">
            <v>261</v>
          </cell>
          <cell r="C263" t="str">
            <v>9-3 LE Operating Expenses</v>
          </cell>
          <cell r="E263">
            <v>65.319999999999993</v>
          </cell>
          <cell r="F263">
            <v>140.52999999999997</v>
          </cell>
          <cell r="G263">
            <v>213.75999999999996</v>
          </cell>
          <cell r="H263">
            <v>77.439999999999969</v>
          </cell>
          <cell r="I263">
            <v>155.79999999999998</v>
          </cell>
          <cell r="J263">
            <v>238.96999999999994</v>
          </cell>
          <cell r="K263">
            <v>82.360000000000042</v>
          </cell>
          <cell r="L263">
            <v>180.02000000000012</v>
          </cell>
          <cell r="M263">
            <v>262.61</v>
          </cell>
          <cell r="N263">
            <v>87.400000000000091</v>
          </cell>
          <cell r="O263">
            <v>176.70000000000005</v>
          </cell>
          <cell r="P263">
            <v>270.33000000000015</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113.69999999999992</v>
          </cell>
          <cell r="F266">
            <v>256.62999999999982</v>
          </cell>
          <cell r="G266">
            <v>383.50999999999988</v>
          </cell>
          <cell r="H266">
            <v>115.79999999999997</v>
          </cell>
          <cell r="I266">
            <v>276.73999999999995</v>
          </cell>
          <cell r="J266">
            <v>459.29999999999984</v>
          </cell>
          <cell r="K266">
            <v>163.4</v>
          </cell>
          <cell r="L266">
            <v>264.16999999999985</v>
          </cell>
          <cell r="M266">
            <v>428.62999999999977</v>
          </cell>
          <cell r="N266">
            <v>120.92999999999998</v>
          </cell>
          <cell r="O266">
            <v>223.06999999999994</v>
          </cell>
          <cell r="P266">
            <v>315.89</v>
          </cell>
        </row>
        <row r="267">
          <cell r="A267">
            <v>265</v>
          </cell>
          <cell r="C267" t="str">
            <v>9-3 LE EBIT</v>
          </cell>
          <cell r="E267">
            <v>113.7</v>
          </cell>
          <cell r="F267">
            <v>256.63</v>
          </cell>
          <cell r="G267">
            <v>383.51</v>
          </cell>
          <cell r="H267">
            <v>115.81</v>
          </cell>
          <cell r="I267">
            <v>276.76</v>
          </cell>
          <cell r="J267">
            <v>459.32</v>
          </cell>
          <cell r="K267">
            <v>119.81</v>
          </cell>
          <cell r="L267">
            <v>250.27</v>
          </cell>
          <cell r="M267">
            <v>411.17</v>
          </cell>
          <cell r="N267">
            <v>97.97</v>
          </cell>
          <cell r="O267">
            <v>215.32</v>
          </cell>
          <cell r="P267">
            <v>318.33999999999997</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90.447999999999809</v>
          </cell>
          <cell r="G270">
            <v>146.07149999999984</v>
          </cell>
          <cell r="H270">
            <v>37.662999999999968</v>
          </cell>
          <cell r="I270">
            <v>104.75916699999998</v>
          </cell>
          <cell r="J270">
            <v>182.4233339999999</v>
          </cell>
          <cell r="K270">
            <v>70.328167000000008</v>
          </cell>
          <cell r="L270">
            <v>102.12233399999985</v>
          </cell>
          <cell r="M270">
            <v>173.21950099999978</v>
          </cell>
          <cell r="N270">
            <v>44.198999999999991</v>
          </cell>
          <cell r="O270">
            <v>76.797999999999945</v>
          </cell>
          <cell r="P270">
            <v>103.48799999999999</v>
          </cell>
        </row>
        <row r="271">
          <cell r="A271">
            <v>269</v>
          </cell>
          <cell r="C271" t="str">
            <v>9-3 LE Net Income</v>
          </cell>
          <cell r="E271">
            <v>63.260999999999925</v>
          </cell>
          <cell r="F271">
            <v>90.447999999999865</v>
          </cell>
          <cell r="G271">
            <v>146.09899999999988</v>
          </cell>
          <cell r="H271">
            <v>37.648722800000044</v>
          </cell>
          <cell r="I271">
            <v>104.73112481000003</v>
          </cell>
          <cell r="J271">
            <v>182.36055367999995</v>
          </cell>
          <cell r="K271">
            <v>41.17306030999989</v>
          </cell>
          <cell r="L271">
            <v>89.96760133999976</v>
          </cell>
          <cell r="M271">
            <v>160.18076833999979</v>
          </cell>
          <cell r="N271">
            <v>29.82</v>
          </cell>
          <cell r="O271">
            <v>71.47</v>
          </cell>
          <cell r="P271">
            <v>104.1</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74.240265499999992</v>
          </cell>
          <cell r="F288">
            <v>71.450695670000002</v>
          </cell>
          <cell r="G288">
            <v>75.319682150000006</v>
          </cell>
          <cell r="H288">
            <v>75.852825359999997</v>
          </cell>
          <cell r="I288">
            <v>101.43351989999999</v>
          </cell>
          <cell r="J288">
            <v>66.541524730000006</v>
          </cell>
          <cell r="K288">
            <v>68.7</v>
          </cell>
          <cell r="L288">
            <v>53.4</v>
          </cell>
          <cell r="M288">
            <v>53.216002899999999</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12.416662800000001</v>
          </cell>
          <cell r="F292">
            <v>24.811861800000003</v>
          </cell>
          <cell r="G292">
            <v>37.014150800000003</v>
          </cell>
          <cell r="H292">
            <v>49.427508800000005</v>
          </cell>
          <cell r="I292">
            <v>61.432203646000005</v>
          </cell>
          <cell r="J292">
            <v>73.32412248</v>
          </cell>
          <cell r="K292">
            <v>85.218040169999995</v>
          </cell>
          <cell r="L292">
            <v>96.613587494000001</v>
          </cell>
          <cell r="M292">
            <v>108.193336484</v>
          </cell>
          <cell r="N292">
            <v>108.193336484</v>
          </cell>
          <cell r="O292">
            <v>108.193336484</v>
          </cell>
          <cell r="P292">
            <v>108.193336484</v>
          </cell>
        </row>
        <row r="293">
          <cell r="A293">
            <v>291</v>
          </cell>
          <cell r="C293" t="str">
            <v>Cap Ex Actual (Maintenance)</v>
          </cell>
          <cell r="E293">
            <v>61.823602699999995</v>
          </cell>
          <cell r="F293">
            <v>120.87909936999999</v>
          </cell>
          <cell r="G293">
            <v>183.99649252</v>
          </cell>
          <cell r="H293">
            <v>247.43595987999998</v>
          </cell>
          <cell r="I293">
            <v>336.864784934</v>
          </cell>
          <cell r="J293">
            <v>391.51439083000002</v>
          </cell>
          <cell r="K293">
            <v>448.34231196000002</v>
          </cell>
          <cell r="L293">
            <v>490.27615682600003</v>
          </cell>
          <cell r="M293">
            <v>531.91241073600008</v>
          </cell>
          <cell r="N293">
            <v>531.91241073600008</v>
          </cell>
          <cell r="O293">
            <v>531.91241073600008</v>
          </cell>
          <cell r="P293">
            <v>531.91241073600008</v>
          </cell>
        </row>
        <row r="294">
          <cell r="A294">
            <v>292</v>
          </cell>
          <cell r="C294" t="str">
            <v>Cap Ex Actual (Total)</v>
          </cell>
          <cell r="E294">
            <v>74.240265499999992</v>
          </cell>
          <cell r="F294">
            <v>145.69096116999998</v>
          </cell>
          <cell r="G294">
            <v>221.01064331999999</v>
          </cell>
          <cell r="H294">
            <v>296.86346867999998</v>
          </cell>
          <cell r="I294">
            <v>398.29698857999995</v>
          </cell>
          <cell r="J294">
            <v>464.83851330999994</v>
          </cell>
          <cell r="K294">
            <v>533.53851330999998</v>
          </cell>
          <cell r="L294">
            <v>586.93851330999996</v>
          </cell>
          <cell r="M294">
            <v>640.15451621</v>
          </cell>
          <cell r="N294">
            <v>640.15451621</v>
          </cell>
          <cell r="O294">
            <v>640.15451621</v>
          </cell>
          <cell r="P294">
            <v>640.15451621</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12.416662800000001</v>
          </cell>
          <cell r="F298">
            <v>24.811861800000003</v>
          </cell>
          <cell r="G298">
            <v>37.014150800000003</v>
          </cell>
          <cell r="H298">
            <v>0</v>
          </cell>
          <cell r="I298">
            <v>0</v>
          </cell>
          <cell r="J298">
            <v>0</v>
          </cell>
          <cell r="K298">
            <v>0</v>
          </cell>
          <cell r="L298">
            <v>0</v>
          </cell>
          <cell r="M298">
            <v>0</v>
          </cell>
          <cell r="N298">
            <v>0</v>
          </cell>
          <cell r="O298">
            <v>0</v>
          </cell>
          <cell r="P298">
            <v>137</v>
          </cell>
        </row>
        <row r="299">
          <cell r="A299">
            <v>297</v>
          </cell>
          <cell r="C299" t="str">
            <v>6-6 YTD LE (Growth)</v>
          </cell>
          <cell r="E299">
            <v>12.416662800000001</v>
          </cell>
          <cell r="F299">
            <v>24.811861800000003</v>
          </cell>
          <cell r="G299">
            <v>37.014150800000003</v>
          </cell>
          <cell r="H299">
            <v>49.427508800000005</v>
          </cell>
          <cell r="I299">
            <v>61.432203646000005</v>
          </cell>
          <cell r="J299">
            <v>73.32412248</v>
          </cell>
          <cell r="K299">
            <v>92.126925979999996</v>
          </cell>
          <cell r="L299">
            <v>110.75984398</v>
          </cell>
          <cell r="M299">
            <v>130.21331398000001</v>
          </cell>
          <cell r="N299">
            <v>149.64259198000002</v>
          </cell>
          <cell r="O299">
            <v>173.29247598000001</v>
          </cell>
          <cell r="P299">
            <v>222.10099211000002</v>
          </cell>
        </row>
        <row r="300">
          <cell r="A300">
            <v>298</v>
          </cell>
          <cell r="C300" t="str">
            <v>9-3 YTD LE (Growth)</v>
          </cell>
          <cell r="E300">
            <v>12.416662800000001</v>
          </cell>
          <cell r="F300">
            <v>24.811861800000003</v>
          </cell>
          <cell r="G300">
            <v>37.014150800000003</v>
          </cell>
          <cell r="H300">
            <v>49.427508800000005</v>
          </cell>
          <cell r="I300">
            <v>61.432203646000005</v>
          </cell>
          <cell r="J300">
            <v>73.32412248</v>
          </cell>
          <cell r="K300">
            <v>85.218040169999995</v>
          </cell>
          <cell r="L300">
            <v>96.613587494000001</v>
          </cell>
          <cell r="M300">
            <v>108.193336484</v>
          </cell>
          <cell r="N300">
            <v>0</v>
          </cell>
          <cell r="O300">
            <v>0</v>
          </cell>
          <cell r="P300">
            <v>144</v>
          </cell>
        </row>
        <row r="301">
          <cell r="A301">
            <v>299</v>
          </cell>
        </row>
        <row r="302">
          <cell r="A302">
            <v>300</v>
          </cell>
          <cell r="C302" t="str">
            <v>3-9 YTD LE (Maintenance)</v>
          </cell>
          <cell r="E302">
            <v>61.823602699999995</v>
          </cell>
          <cell r="F302">
            <v>120.87909936999999</v>
          </cell>
          <cell r="G302">
            <v>183.99649252</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61.823602699999995</v>
          </cell>
          <cell r="F303">
            <v>120.87909936999999</v>
          </cell>
          <cell r="G303">
            <v>183.99649252</v>
          </cell>
          <cell r="H303">
            <v>247.43595987999998</v>
          </cell>
          <cell r="I303">
            <v>336.864784934</v>
          </cell>
          <cell r="J303">
            <v>391.51439083000002</v>
          </cell>
          <cell r="K303">
            <v>450.10564733000001</v>
          </cell>
          <cell r="L303">
            <v>497.58295932999999</v>
          </cell>
          <cell r="M303">
            <v>545.45815932999994</v>
          </cell>
          <cell r="N303">
            <v>592.83113132999995</v>
          </cell>
          <cell r="O303">
            <v>641.98128732999999</v>
          </cell>
          <cell r="P303">
            <v>660.10910119999994</v>
          </cell>
        </row>
        <row r="304">
          <cell r="A304">
            <v>302</v>
          </cell>
          <cell r="C304" t="str">
            <v>9-3 YTD LE (Maintenance)</v>
          </cell>
          <cell r="E304">
            <v>61.823602699999995</v>
          </cell>
          <cell r="F304">
            <v>120.87909936999999</v>
          </cell>
          <cell r="G304">
            <v>183.99649252</v>
          </cell>
          <cell r="H304">
            <v>247.43595987999998</v>
          </cell>
          <cell r="I304">
            <v>336.864784934</v>
          </cell>
          <cell r="J304">
            <v>391.51439083000002</v>
          </cell>
          <cell r="K304">
            <v>448.34231196000002</v>
          </cell>
          <cell r="L304">
            <v>490.27615682600003</v>
          </cell>
          <cell r="M304">
            <v>531.91241073600008</v>
          </cell>
          <cell r="N304">
            <v>0</v>
          </cell>
          <cell r="O304">
            <v>0</v>
          </cell>
          <cell r="P304">
            <v>718.2</v>
          </cell>
        </row>
        <row r="305">
          <cell r="A305">
            <v>303</v>
          </cell>
        </row>
        <row r="306">
          <cell r="A306">
            <v>304</v>
          </cell>
          <cell r="C306" t="str">
            <v>3-9 YTD LE (Total)</v>
          </cell>
          <cell r="E306">
            <v>74.240265499999992</v>
          </cell>
          <cell r="F306">
            <v>145.69096116999998</v>
          </cell>
          <cell r="G306">
            <v>221.01064331999999</v>
          </cell>
          <cell r="H306">
            <v>0</v>
          </cell>
          <cell r="I306">
            <v>0</v>
          </cell>
          <cell r="J306">
            <v>0</v>
          </cell>
          <cell r="K306">
            <v>0</v>
          </cell>
          <cell r="L306">
            <v>0</v>
          </cell>
          <cell r="M306">
            <v>0</v>
          </cell>
          <cell r="N306">
            <v>0</v>
          </cell>
          <cell r="O306">
            <v>0</v>
          </cell>
          <cell r="P306">
            <v>900</v>
          </cell>
        </row>
        <row r="307">
          <cell r="A307">
            <v>305</v>
          </cell>
          <cell r="C307" t="str">
            <v>6-6 YTD LE (Total)</v>
          </cell>
          <cell r="E307">
            <v>74.240265499999992</v>
          </cell>
          <cell r="F307">
            <v>145.69096116999998</v>
          </cell>
          <cell r="G307">
            <v>221.01064331999999</v>
          </cell>
          <cell r="H307">
            <v>296.86346867999998</v>
          </cell>
          <cell r="I307">
            <v>398.29698857999995</v>
          </cell>
          <cell r="J307">
            <v>464.83851330999994</v>
          </cell>
          <cell r="K307">
            <v>542.23257330999991</v>
          </cell>
          <cell r="L307">
            <v>608.34280330999991</v>
          </cell>
          <cell r="M307">
            <v>675.6714733099999</v>
          </cell>
          <cell r="N307">
            <v>742.47372330999985</v>
          </cell>
          <cell r="O307">
            <v>815.27376330999982</v>
          </cell>
          <cell r="P307">
            <v>882.21009330999993</v>
          </cell>
        </row>
        <row r="308">
          <cell r="A308">
            <v>306</v>
          </cell>
          <cell r="C308" t="str">
            <v>9-3 YTD LE (Total)</v>
          </cell>
          <cell r="E308">
            <v>74.240265499999992</v>
          </cell>
          <cell r="F308">
            <v>145.69096116999998</v>
          </cell>
          <cell r="G308">
            <v>221.01064331999999</v>
          </cell>
          <cell r="H308">
            <v>296.86346867999998</v>
          </cell>
          <cell r="I308">
            <v>398.29698857999995</v>
          </cell>
          <cell r="J308">
            <v>464.83851330999994</v>
          </cell>
          <cell r="K308">
            <v>533.53851330999998</v>
          </cell>
          <cell r="L308">
            <v>586.93851330999996</v>
          </cell>
          <cell r="M308">
            <v>640.15451621</v>
          </cell>
          <cell r="N308">
            <v>0</v>
          </cell>
          <cell r="O308">
            <v>0</v>
          </cell>
          <cell r="P308">
            <v>862.2</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10.69</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26.709999999999997</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78.83</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3</v>
          </cell>
          <cell r="L321">
            <v>12</v>
          </cell>
          <cell r="M321">
            <v>21</v>
          </cell>
          <cell r="N321">
            <v>9</v>
          </cell>
          <cell r="O321">
            <v>17</v>
          </cell>
          <cell r="P321">
            <v>25</v>
          </cell>
        </row>
        <row r="322">
          <cell r="A322">
            <v>320</v>
          </cell>
          <cell r="C322" t="str">
            <v>9-3 QTD LE</v>
          </cell>
          <cell r="E322">
            <v>6.3</v>
          </cell>
          <cell r="F322">
            <v>19.509999999999998</v>
          </cell>
          <cell r="G322">
            <v>22.009999999999998</v>
          </cell>
          <cell r="H322">
            <v>9.3000000000000007</v>
          </cell>
          <cell r="I322">
            <v>19.200000000000003</v>
          </cell>
          <cell r="J322">
            <v>30.110000000000003</v>
          </cell>
          <cell r="K322">
            <v>1.1000000000000001</v>
          </cell>
          <cell r="L322">
            <v>16.02</v>
          </cell>
          <cell r="M322">
            <v>26.71</v>
          </cell>
          <cell r="N322">
            <v>10.1</v>
          </cell>
          <cell r="O322">
            <v>20</v>
          </cell>
          <cell r="P322">
            <v>30.1</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55.120000000000005</v>
          </cell>
          <cell r="L325">
            <v>64.12</v>
          </cell>
          <cell r="M325">
            <v>73.12</v>
          </cell>
          <cell r="N325">
            <v>82.12</v>
          </cell>
          <cell r="O325">
            <v>90.12</v>
          </cell>
          <cell r="P325">
            <v>98.12</v>
          </cell>
        </row>
        <row r="326">
          <cell r="A326">
            <v>324</v>
          </cell>
          <cell r="C326" t="str">
            <v>9-3 YTD LE</v>
          </cell>
          <cell r="E326">
            <v>6.3</v>
          </cell>
          <cell r="F326">
            <v>19.509999999999998</v>
          </cell>
          <cell r="G326">
            <v>22.009999999999998</v>
          </cell>
          <cell r="H326">
            <v>31.31</v>
          </cell>
          <cell r="I326">
            <v>41.21</v>
          </cell>
          <cell r="J326">
            <v>52.120000000000005</v>
          </cell>
          <cell r="K326">
            <v>53.220000000000006</v>
          </cell>
          <cell r="L326">
            <v>68.14</v>
          </cell>
          <cell r="M326">
            <v>78.83</v>
          </cell>
          <cell r="N326">
            <v>88.929999999999993</v>
          </cell>
          <cell r="O326">
            <v>98.83</v>
          </cell>
          <cell r="P326">
            <v>108.92999999999999</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32.35</v>
          </cell>
          <cell r="L329">
            <v>33.24</v>
          </cell>
          <cell r="M329">
            <v>26.86</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32.35</v>
          </cell>
          <cell r="L330">
            <v>65.59</v>
          </cell>
          <cell r="M330">
            <v>92.45</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185.52999999999997</v>
          </cell>
          <cell r="L331">
            <v>218.76999999999998</v>
          </cell>
          <cell r="M331">
            <v>245.62999999999997</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v>
          </cell>
          <cell r="L338">
            <v>58.129999999999995</v>
          </cell>
          <cell r="M338">
            <v>86.28</v>
          </cell>
          <cell r="N338">
            <v>28.630000000000003</v>
          </cell>
          <cell r="O338">
            <v>56.81</v>
          </cell>
          <cell r="P338">
            <v>84.490000000000009</v>
          </cell>
        </row>
        <row r="339">
          <cell r="A339">
            <v>337</v>
          </cell>
          <cell r="C339" t="str">
            <v>9-3 QTD LE</v>
          </cell>
          <cell r="E339">
            <v>23.21</v>
          </cell>
          <cell r="F339">
            <v>46.02</v>
          </cell>
          <cell r="G339">
            <v>70.830000000000013</v>
          </cell>
          <cell r="H339">
            <v>24.590000000000003</v>
          </cell>
          <cell r="I339">
            <v>51.25</v>
          </cell>
          <cell r="J339">
            <v>82.35</v>
          </cell>
          <cell r="K339">
            <v>32.35</v>
          </cell>
          <cell r="L339">
            <v>65.59</v>
          </cell>
          <cell r="M339">
            <v>92.45</v>
          </cell>
          <cell r="N339">
            <v>26.799999999999997</v>
          </cell>
          <cell r="O339">
            <v>55</v>
          </cell>
          <cell r="P339">
            <v>83.03</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182.08</v>
          </cell>
          <cell r="L342">
            <v>211.31</v>
          </cell>
          <cell r="M342">
            <v>239.46</v>
          </cell>
          <cell r="N342">
            <v>268.09000000000003</v>
          </cell>
          <cell r="O342">
            <v>296.27000000000004</v>
          </cell>
          <cell r="P342">
            <v>323.95000000000005</v>
          </cell>
        </row>
        <row r="343">
          <cell r="A343">
            <v>341</v>
          </cell>
          <cell r="C343" t="str">
            <v>9-3 YTD LE</v>
          </cell>
          <cell r="E343">
            <v>23.21</v>
          </cell>
          <cell r="F343">
            <v>46.02</v>
          </cell>
          <cell r="G343">
            <v>70.830000000000013</v>
          </cell>
          <cell r="H343">
            <v>95.420000000000016</v>
          </cell>
          <cell r="I343">
            <v>122.08000000000001</v>
          </cell>
          <cell r="J343">
            <v>153.18</v>
          </cell>
          <cell r="K343">
            <v>185.53</v>
          </cell>
          <cell r="L343">
            <v>218.77</v>
          </cell>
          <cell r="M343">
            <v>245.63</v>
          </cell>
          <cell r="N343">
            <v>272.43</v>
          </cell>
          <cell r="O343">
            <v>300.63</v>
          </cell>
          <cell r="P343">
            <v>328.65999999999997</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63</v>
          </cell>
          <cell r="H350">
            <v>63</v>
          </cell>
          <cell r="I350">
            <v>63</v>
          </cell>
          <cell r="J350">
            <v>148</v>
          </cell>
          <cell r="K350">
            <v>148</v>
          </cell>
          <cell r="L350">
            <v>148</v>
          </cell>
          <cell r="M350">
            <v>253</v>
          </cell>
          <cell r="N350">
            <v>253</v>
          </cell>
          <cell r="O350">
            <v>253</v>
          </cell>
          <cell r="P350">
            <v>483</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84.2</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258</v>
          </cell>
          <cell r="N354">
            <v>258</v>
          </cell>
          <cell r="O354">
            <v>258</v>
          </cell>
          <cell r="P354">
            <v>258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88.5</v>
          </cell>
          <cell r="H357">
            <v>90.4</v>
          </cell>
          <cell r="I357">
            <v>91.9</v>
          </cell>
          <cell r="J357">
            <v>173.7</v>
          </cell>
          <cell r="K357">
            <v>173.7</v>
          </cell>
          <cell r="L357">
            <v>173.7</v>
          </cell>
          <cell r="M357">
            <v>257.89999999999998</v>
          </cell>
          <cell r="N357">
            <v>257.89999999999998</v>
          </cell>
          <cell r="O357">
            <v>257.89999999999998</v>
          </cell>
          <cell r="P357">
            <v>343.7</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7-5 LE"/>
      <sheetName val="Actuals"/>
      <sheetName val="Var Anal"/>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2686.9162923157669</v>
          </cell>
          <cell r="M186">
            <v>3008.9864819217692</v>
          </cell>
          <cell r="N186">
            <v>3320.5126604994857</v>
          </cell>
          <cell r="O186">
            <v>3671.5536054644858</v>
          </cell>
          <cell r="P186">
            <v>4091.8758100041141</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97.429096543598774</v>
          </cell>
          <cell r="M194">
            <v>117.4250029623004</v>
          </cell>
          <cell r="N194">
            <v>137.52427892428156</v>
          </cell>
          <cell r="O194">
            <v>151.68612121625949</v>
          </cell>
          <cell r="P194">
            <v>171.43937962671038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372.14258150000001</v>
          </cell>
          <cell r="M230">
            <v>427.94925833000002</v>
          </cell>
          <cell r="N230">
            <v>483.80754343333325</v>
          </cell>
          <cell r="O230">
            <v>532.45626033666667</v>
          </cell>
          <cell r="P230">
            <v>590.3912539800001</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245.09549419000001</v>
          </cell>
          <cell r="L238">
            <v>281.17949419000001</v>
          </cell>
          <cell r="M238">
            <v>317.26349419000002</v>
          </cell>
          <cell r="N238">
            <v>353.34749419000002</v>
          </cell>
          <cell r="O238">
            <v>389.43149419000002</v>
          </cell>
          <cell r="P238">
            <v>425.51549419000003</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163.71780251803312</v>
          </cell>
          <cell r="M242">
            <v>177.68990192337404</v>
          </cell>
          <cell r="N242">
            <v>186.91718510895248</v>
          </cell>
          <cell r="O242">
            <v>203.1264958937048</v>
          </cell>
          <cell r="P242">
            <v>224.43552887757789</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10.505069990000001</v>
          </cell>
          <cell r="L246">
            <v>11.31406999</v>
          </cell>
          <cell r="M246">
            <v>12.123069989999999</v>
          </cell>
          <cell r="N246">
            <v>12.932069989999999</v>
          </cell>
          <cell r="O246">
            <v>13.741069989999998</v>
          </cell>
          <cell r="P246">
            <v>14.550069989999997</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284.68321837317012</v>
          </cell>
          <cell r="M250">
            <v>308.71350620488727</v>
          </cell>
          <cell r="N250">
            <v>324.30856520147114</v>
          </cell>
          <cell r="O250">
            <v>352.31611770769752</v>
          </cell>
          <cell r="P250">
            <v>389.38984301236081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0.26337010820754747</v>
          </cell>
          <cell r="F254">
            <v>0.21722762933962281</v>
          </cell>
          <cell r="G254">
            <v>0.37561673572327081</v>
          </cell>
          <cell r="H254">
            <v>0.45082775943396247</v>
          </cell>
          <cell r="I254">
            <v>0.52859853880503171</v>
          </cell>
          <cell r="J254">
            <v>0.63451138342767333</v>
          </cell>
          <cell r="K254">
            <v>0.76384654852201295</v>
          </cell>
          <cell r="L254">
            <v>0.89523024645650995</v>
          </cell>
          <cell r="M254">
            <v>0.97079718932354508</v>
          </cell>
          <cell r="N254">
            <v>1.0198382553505385</v>
          </cell>
          <cell r="O254">
            <v>1.107912319835527</v>
          </cell>
          <cell r="P254">
            <v>1.2244963616740907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905.83902519000003</v>
          </cell>
          <cell r="K259">
            <v>350.52837611999996</v>
          </cell>
          <cell r="L259">
            <v>730.00855753576661</v>
          </cell>
          <cell r="M259">
            <v>1052.0787471417689</v>
          </cell>
          <cell r="N259">
            <v>311.52617857771634</v>
          </cell>
          <cell r="O259">
            <v>662.56712354271644</v>
          </cell>
          <cell r="P259">
            <v>1082.8893280823449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132.97921802000002</v>
          </cell>
          <cell r="I263">
            <v>260.24912134000004</v>
          </cell>
          <cell r="J263">
            <v>417.54413712000007</v>
          </cell>
          <cell r="K263">
            <v>173.24987913999999</v>
          </cell>
          <cell r="L263">
            <v>359.49174737456337</v>
          </cell>
          <cell r="M263">
            <v>516.58887291350766</v>
          </cell>
          <cell r="N263">
            <v>162.79855129222074</v>
          </cell>
          <cell r="O263">
            <v>351.98791606290871</v>
          </cell>
          <cell r="P263">
            <v>586.49736867066736</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95.860468983765728</v>
          </cell>
          <cell r="M267">
            <v>148.11708601890172</v>
          </cell>
          <cell r="N267">
            <v>52.307286798732434</v>
          </cell>
          <cell r="O267">
            <v>97.445186964023605</v>
          </cell>
          <cell r="P267">
            <v>151.75504630842937</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76.468027999999947</v>
          </cell>
          <cell r="I271">
            <v>154.89576685999998</v>
          </cell>
          <cell r="J271">
            <v>246.16081580000002</v>
          </cell>
          <cell r="K271">
            <v>95.86934733999999</v>
          </cell>
          <cell r="L271">
            <v>198.4986847512032</v>
          </cell>
          <cell r="M271">
            <v>273.39407198826126</v>
          </cell>
          <cell r="N271">
            <v>61.71534218216231</v>
          </cell>
          <cell r="O271">
            <v>142.82520547314098</v>
          </cell>
          <cell r="P271">
            <v>238.10096376167741</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82.908598443170007</v>
          </cell>
          <cell r="M275">
            <v>106.93888627488715</v>
          </cell>
          <cell r="N275">
            <v>15.595058996583873</v>
          </cell>
          <cell r="O275">
            <v>43.602611502810248</v>
          </cell>
          <cell r="P275">
            <v>80.676336807473575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2.6139004000000003</v>
          </cell>
          <cell r="I326">
            <v>1.0489149700000002</v>
          </cell>
          <cell r="J326">
            <v>4.6411065400000009</v>
          </cell>
          <cell r="K326">
            <v>4.6910249000000004</v>
          </cell>
          <cell r="L326">
            <v>7.8358180395259032</v>
          </cell>
          <cell r="M326">
            <v>11.22403728736049</v>
          </cell>
          <cell r="N326">
            <v>3.3916604502030068</v>
          </cell>
          <cell r="O326">
            <v>3.2443280394882761</v>
          </cell>
          <cell r="P326">
            <v>3.6634924294012663</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16.307528169999998</v>
          </cell>
          <cell r="I330">
            <v>14.742542739999998</v>
          </cell>
          <cell r="J330">
            <v>18.334734309999998</v>
          </cell>
          <cell r="K330">
            <v>23.025759209999997</v>
          </cell>
          <cell r="L330">
            <v>26.170552349525899</v>
          </cell>
          <cell r="M330">
            <v>29.558771597360487</v>
          </cell>
          <cell r="N330">
            <v>32.950432047563496</v>
          </cell>
          <cell r="O330">
            <v>36.194760087051769</v>
          </cell>
          <cell r="P330">
            <v>39.858252516453035</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9.8690210799999996</v>
          </cell>
          <cell r="I343">
            <v>20.116418009999997</v>
          </cell>
          <cell r="J343">
            <v>30.637872609999995</v>
          </cell>
          <cell r="K343">
            <v>11.1516141</v>
          </cell>
          <cell r="L343">
            <v>23.282110618626724</v>
          </cell>
          <cell r="M343">
            <v>36.351581317229723</v>
          </cell>
          <cell r="N343">
            <v>13.082744542540567</v>
          </cell>
          <cell r="O343">
            <v>25.597179750901731</v>
          </cell>
          <cell r="P343">
            <v>39.728469215482228</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40.756124099999994</v>
          </cell>
          <cell r="I347">
            <v>51.003521029999995</v>
          </cell>
          <cell r="J347">
            <v>61.524975629999993</v>
          </cell>
          <cell r="K347">
            <v>72.676589729999989</v>
          </cell>
          <cell r="L347">
            <v>84.807086248626717</v>
          </cell>
          <cell r="M347">
            <v>97.876556947229716</v>
          </cell>
          <cell r="N347">
            <v>110.95930148977028</v>
          </cell>
          <cell r="O347">
            <v>123.47373669813145</v>
          </cell>
          <cell r="P347">
            <v>137.60502616271194</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Gas RNF 8&amp;4"/>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6294.3410000000003</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2.7</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20200.105</v>
          </cell>
          <cell r="N24">
            <v>20200.105</v>
          </cell>
          <cell r="O24">
            <v>20200.105</v>
          </cell>
          <cell r="P24">
            <v>20200.105</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38.168000000000006</v>
          </cell>
          <cell r="N25">
            <v>38.168000000000006</v>
          </cell>
          <cell r="O25">
            <v>38.168000000000006</v>
          </cell>
          <cell r="P25">
            <v>38.168000000000006</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3027.111692864004</v>
          </cell>
          <cell r="N186">
            <v>3336.8490179973028</v>
          </cell>
          <cell r="O186">
            <v>3684.6962882033672</v>
          </cell>
          <cell r="P186">
            <v>4088.5622798040649</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1296.65965465</v>
          </cell>
          <cell r="M190">
            <v>1452.9875543176879</v>
          </cell>
          <cell r="N190">
            <v>1614.0035276848969</v>
          </cell>
          <cell r="O190">
            <v>1800.0052217250613</v>
          </cell>
          <cell r="P190">
            <v>2018.0646063376184</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112.53395766870163</v>
          </cell>
          <cell r="N194">
            <v>130.72723363068283</v>
          </cell>
          <cell r="O194">
            <v>142.98307592266079</v>
          </cell>
          <cell r="P194">
            <v>184.63033433311168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158.52883792</v>
          </cell>
          <cell r="N198">
            <v>158.52883792</v>
          </cell>
          <cell r="O198">
            <v>158.52883792</v>
          </cell>
          <cell r="P198">
            <v>158.52883792</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82.087754406434385</v>
          </cell>
          <cell r="N202">
            <v>107.88076524318572</v>
          </cell>
          <cell r="O202">
            <v>132.4408231164989</v>
          </cell>
          <cell r="P202">
            <v>158.37642405045366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26.618004030000002</v>
          </cell>
          <cell r="N206">
            <v>30.666004030000003</v>
          </cell>
          <cell r="O206">
            <v>34.715004030000003</v>
          </cell>
          <cell r="P206">
            <v>38.969004030000001</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21.655328219999998</v>
          </cell>
          <cell r="N210">
            <v>24.022328219999999</v>
          </cell>
          <cell r="O210">
            <v>26.389328219999999</v>
          </cell>
          <cell r="P210">
            <v>28.75632822</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-0.222611</v>
          </cell>
          <cell r="N214">
            <v>-0.222611</v>
          </cell>
          <cell r="O214">
            <v>-0.222611</v>
          </cell>
          <cell r="P214">
            <v>-0.222611</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0.14871123000000003</v>
          </cell>
          <cell r="O218">
            <v>0.14871123000000003</v>
          </cell>
          <cell r="P218">
            <v>0.14871123000000003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-9.1909611200000008</v>
          </cell>
          <cell r="N222">
            <v>-9.1909611200000008</v>
          </cell>
          <cell r="O222">
            <v>-9.1909611200000008</v>
          </cell>
          <cell r="P222">
            <v>-9.1909611200000008</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31.215583974863982</v>
          </cell>
          <cell r="N226">
            <v>34.766582279464799</v>
          </cell>
          <cell r="O226">
            <v>38.277399017507058</v>
          </cell>
          <cell r="P226">
            <v>41.902533316434678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423.37460533000007</v>
          </cell>
          <cell r="N230">
            <v>477.32689043333335</v>
          </cell>
          <cell r="O230">
            <v>524.06960733666676</v>
          </cell>
          <cell r="P230">
            <v>601.89860097999997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313.64290465000005</v>
          </cell>
          <cell r="N234">
            <v>344.79690465000004</v>
          </cell>
          <cell r="O234">
            <v>376.88990465000006</v>
          </cell>
          <cell r="P234">
            <v>409.49190465000004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320.69664785999998</v>
          </cell>
          <cell r="N238">
            <v>356.78064785999999</v>
          </cell>
          <cell r="O238">
            <v>392.86464785999999</v>
          </cell>
          <cell r="P238">
            <v>428.94864785999999</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185.57927124147349</v>
          </cell>
          <cell r="N242">
            <v>195.4904552400659</v>
          </cell>
          <cell r="O242">
            <v>212.38376457458992</v>
          </cell>
          <cell r="P242">
            <v>226.52874537872057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7.2728259900000012</v>
          </cell>
          <cell r="N246">
            <v>8.0818259900000005</v>
          </cell>
          <cell r="O246">
            <v>8.8908259899999997</v>
          </cell>
          <cell r="P246">
            <v>9.699825989999999</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323.55788347484207</v>
          </cell>
          <cell r="N250">
            <v>340.36876613900637</v>
          </cell>
          <cell r="O250">
            <v>369.59231606704907</v>
          </cell>
          <cell r="P250">
            <v>393.92994860772581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1.0004881987471925</v>
          </cell>
          <cell r="N254">
            <v>1.0524699014811576</v>
          </cell>
          <cell r="O254">
            <v>1.1428333830149939</v>
          </cell>
          <cell r="P254">
            <v>1.218088894890927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719.67558196400341</v>
          </cell>
          <cell r="P259">
            <v>1789.8795400480069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187.36721853</v>
          </cell>
          <cell r="O263">
            <v>343.69511819768798</v>
          </cell>
          <cell r="P263">
            <v>860.64011553537591</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143.1932085651361</v>
          </cell>
          <cell r="N267">
            <v>50.401286798732485</v>
          </cell>
          <cell r="O267">
            <v>93.63318696402365</v>
          </cell>
          <cell r="P267">
            <v>167.83704630842925</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198.84138090631546</v>
          </cell>
          <cell r="P271">
            <v>493.55210915263092</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121.78326354484196</v>
          </cell>
          <cell r="N275">
            <v>16.810882664164296</v>
          </cell>
          <cell r="O275">
            <v>46.034432592206997</v>
          </cell>
          <cell r="P275">
            <v>70.372065132883705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160.33199999999999</v>
          </cell>
          <cell r="N298">
            <v>160.33199999999999</v>
          </cell>
          <cell r="O298">
            <v>160.33199999999999</v>
          </cell>
          <cell r="P298">
            <v>160.33199999999999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183.25899999999999</v>
          </cell>
          <cell r="N312">
            <v>207.53199999999998</v>
          </cell>
          <cell r="O312">
            <v>230.99999999999997</v>
          </cell>
          <cell r="P312">
            <v>254.10199999999998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3.3882192478345869</v>
          </cell>
          <cell r="P326">
            <v>8.5827216978345859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45.252190317834582</v>
          </cell>
          <cell r="P330">
            <v>53.834912015669168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25.581895458603</v>
          </cell>
          <cell r="P343">
            <v>62.315405017206004</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159.783460818603</v>
          </cell>
          <cell r="P347">
            <v>196.51697037720601</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6-6 LE"/>
      <sheetName val="Actuals"/>
      <sheetName val="MFR"/>
      <sheetName val="Other Budget"/>
      <sheetName val="Other LE"/>
      <sheetName val="3-9 LE"/>
      <sheetName val="7-5 LE"/>
      <sheetName val="Var Anal"/>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O M"/>
      <sheetName val="BUD O M"/>
      <sheetName val="ACT CAP"/>
      <sheetName val="BUD CAP"/>
      <sheetName val="Calculations"/>
    </sheetNames>
    <sheetDataSet>
      <sheetData sheetId="0">
        <row r="7">
          <cell r="D7">
            <v>42631.939999999995</v>
          </cell>
          <cell r="E7">
            <v>33885.899999999994</v>
          </cell>
          <cell r="F7">
            <v>42182.119999999995</v>
          </cell>
          <cell r="G7">
            <v>46031.429999999993</v>
          </cell>
          <cell r="H7">
            <v>45035.1</v>
          </cell>
          <cell r="I7">
            <v>43921.56</v>
          </cell>
          <cell r="J7">
            <v>48408</v>
          </cell>
          <cell r="K7">
            <v>63191.88</v>
          </cell>
          <cell r="L7">
            <v>57001</v>
          </cell>
          <cell r="M7">
            <v>67803.33</v>
          </cell>
          <cell r="N7">
            <v>57478.12</v>
          </cell>
          <cell r="O7">
            <v>49319.12</v>
          </cell>
          <cell r="P7">
            <v>422288.93</v>
          </cell>
          <cell r="Q7">
            <v>1210</v>
          </cell>
          <cell r="R7">
            <v>441000</v>
          </cell>
          <cell r="S7">
            <v>0</v>
          </cell>
          <cell r="T7">
            <v>441000</v>
          </cell>
        </row>
        <row r="8">
          <cell r="D8">
            <v>-417.93</v>
          </cell>
          <cell r="E8">
            <v>-306.72000000000003</v>
          </cell>
          <cell r="F8">
            <v>211.68</v>
          </cell>
          <cell r="G8">
            <v>313.64</v>
          </cell>
          <cell r="H8">
            <v>756.89</v>
          </cell>
          <cell r="I8">
            <v>438.26</v>
          </cell>
          <cell r="J8">
            <v>1318.25</v>
          </cell>
          <cell r="K8">
            <v>1022</v>
          </cell>
          <cell r="L8">
            <v>1113</v>
          </cell>
          <cell r="M8">
            <v>1682.9</v>
          </cell>
          <cell r="N8">
            <v>1086.8499999999999</v>
          </cell>
          <cell r="O8">
            <v>999.2</v>
          </cell>
          <cell r="P8">
            <v>4449.07</v>
          </cell>
          <cell r="Q8">
            <v>1220</v>
          </cell>
          <cell r="R8">
            <v>24000</v>
          </cell>
          <cell r="S8">
            <v>0</v>
          </cell>
          <cell r="T8">
            <v>24000</v>
          </cell>
        </row>
        <row r="9">
          <cell r="F9">
            <v>18972.039999999979</v>
          </cell>
          <cell r="I9">
            <v>475000</v>
          </cell>
          <cell r="L9">
            <v>416850</v>
          </cell>
          <cell r="M9">
            <v>36400</v>
          </cell>
          <cell r="N9">
            <v>0</v>
          </cell>
          <cell r="O9">
            <v>350000</v>
          </cell>
          <cell r="P9">
            <v>910822.04</v>
          </cell>
          <cell r="Q9">
            <v>1230</v>
          </cell>
          <cell r="R9">
            <v>788000</v>
          </cell>
          <cell r="S9">
            <v>0</v>
          </cell>
          <cell r="T9">
            <v>788000</v>
          </cell>
        </row>
        <row r="10">
          <cell r="M10">
            <v>0</v>
          </cell>
          <cell r="N10">
            <v>0</v>
          </cell>
          <cell r="O10">
            <v>0</v>
          </cell>
          <cell r="P10">
            <v>0</v>
          </cell>
          <cell r="Q10">
            <v>1240</v>
          </cell>
          <cell r="R10">
            <v>100000</v>
          </cell>
          <cell r="S10">
            <v>0</v>
          </cell>
          <cell r="T10">
            <v>100000</v>
          </cell>
        </row>
        <row r="11">
          <cell r="F11">
            <v>70804.010000000009</v>
          </cell>
          <cell r="G11">
            <v>-24042.969999999998</v>
          </cell>
          <cell r="H11">
            <v>22234.77</v>
          </cell>
          <cell r="I11">
            <v>11758.77</v>
          </cell>
          <cell r="J11">
            <v>25689.96</v>
          </cell>
          <cell r="K11">
            <v>20763</v>
          </cell>
          <cell r="L11">
            <v>24576</v>
          </cell>
          <cell r="M11">
            <v>32351.18</v>
          </cell>
          <cell r="N11">
            <v>33652.86</v>
          </cell>
          <cell r="O11">
            <v>33992.76</v>
          </cell>
          <cell r="P11">
            <v>151783.54</v>
          </cell>
          <cell r="Q11">
            <v>1299</v>
          </cell>
          <cell r="R11">
            <v>167600</v>
          </cell>
          <cell r="S11">
            <v>0</v>
          </cell>
          <cell r="T11">
            <v>167600</v>
          </cell>
        </row>
        <row r="12">
          <cell r="F12">
            <v>4318.7700000000004</v>
          </cell>
          <cell r="G12">
            <v>7792.87</v>
          </cell>
          <cell r="M12">
            <v>0</v>
          </cell>
          <cell r="N12">
            <v>0</v>
          </cell>
          <cell r="O12">
            <v>0</v>
          </cell>
          <cell r="P12">
            <v>12111.64</v>
          </cell>
          <cell r="Q12">
            <v>1610</v>
          </cell>
          <cell r="R12">
            <v>0</v>
          </cell>
          <cell r="S12">
            <v>0</v>
          </cell>
          <cell r="T12">
            <v>0</v>
          </cell>
        </row>
        <row r="13">
          <cell r="I13">
            <v>2940</v>
          </cell>
          <cell r="M13">
            <v>0</v>
          </cell>
          <cell r="N13">
            <v>0</v>
          </cell>
          <cell r="O13">
            <v>0</v>
          </cell>
          <cell r="P13">
            <v>2940</v>
          </cell>
          <cell r="Q13">
            <v>1700</v>
          </cell>
          <cell r="R13">
            <v>0</v>
          </cell>
          <cell r="S13">
            <v>0</v>
          </cell>
          <cell r="T13">
            <v>0</v>
          </cell>
        </row>
        <row r="14">
          <cell r="D14">
            <v>163949.79999999999</v>
          </cell>
          <cell r="E14">
            <v>39747.490000000005</v>
          </cell>
          <cell r="F14">
            <v>-367.54999999999973</v>
          </cell>
          <cell r="G14">
            <v>1120.95</v>
          </cell>
          <cell r="H14">
            <v>6215.32</v>
          </cell>
          <cell r="I14">
            <v>46220.91</v>
          </cell>
          <cell r="J14">
            <v>33709.839999999997</v>
          </cell>
          <cell r="K14">
            <v>54289</v>
          </cell>
          <cell r="L14">
            <v>139265</v>
          </cell>
          <cell r="M14">
            <v>96924.56</v>
          </cell>
          <cell r="N14">
            <v>102546.18</v>
          </cell>
          <cell r="O14">
            <v>230757</v>
          </cell>
          <cell r="P14">
            <v>484150.76</v>
          </cell>
          <cell r="Q14">
            <v>2000</v>
          </cell>
          <cell r="R14">
            <v>103500</v>
          </cell>
          <cell r="S14">
            <v>0</v>
          </cell>
          <cell r="T14">
            <v>103500</v>
          </cell>
        </row>
        <row r="15">
          <cell r="M15">
            <v>0</v>
          </cell>
          <cell r="N15">
            <v>0</v>
          </cell>
          <cell r="O15">
            <v>0</v>
          </cell>
          <cell r="P15">
            <v>0</v>
          </cell>
          <cell r="Q15">
            <v>2300</v>
          </cell>
          <cell r="R15">
            <v>0</v>
          </cell>
          <cell r="S15">
            <v>0</v>
          </cell>
          <cell r="T15">
            <v>0</v>
          </cell>
        </row>
        <row r="16">
          <cell r="D16">
            <v>52621.67</v>
          </cell>
          <cell r="E16">
            <v>54063.19</v>
          </cell>
          <cell r="F16">
            <v>59248.85</v>
          </cell>
          <cell r="G16">
            <v>55944.17</v>
          </cell>
          <cell r="H16">
            <v>57060.58</v>
          </cell>
          <cell r="I16">
            <v>55849.9</v>
          </cell>
          <cell r="J16">
            <v>53440.49</v>
          </cell>
          <cell r="K16">
            <v>57126</v>
          </cell>
          <cell r="L16">
            <v>55790</v>
          </cell>
          <cell r="M16">
            <v>55902.1</v>
          </cell>
          <cell r="N16">
            <v>55268.94</v>
          </cell>
          <cell r="O16">
            <v>61028.19</v>
          </cell>
          <cell r="P16">
            <v>501144.85000000003</v>
          </cell>
          <cell r="Q16">
            <v>2310</v>
          </cell>
          <cell r="R16">
            <v>766500</v>
          </cell>
          <cell r="S16">
            <v>0</v>
          </cell>
          <cell r="T16">
            <v>766500</v>
          </cell>
        </row>
        <row r="17">
          <cell r="M17">
            <v>0</v>
          </cell>
          <cell r="N17">
            <v>0</v>
          </cell>
          <cell r="O17">
            <v>0</v>
          </cell>
          <cell r="P17">
            <v>0</v>
          </cell>
          <cell r="Q17">
            <v>2400</v>
          </cell>
          <cell r="R17">
            <v>0</v>
          </cell>
          <cell r="S17">
            <v>0</v>
          </cell>
          <cell r="T17">
            <v>0</v>
          </cell>
        </row>
        <row r="18">
          <cell r="F18">
            <v>100</v>
          </cell>
          <cell r="J18">
            <v>29860</v>
          </cell>
          <cell r="K18">
            <v>-29860</v>
          </cell>
          <cell r="M18">
            <v>0</v>
          </cell>
          <cell r="N18">
            <v>45081.9</v>
          </cell>
          <cell r="O18">
            <v>29992.5</v>
          </cell>
          <cell r="P18">
            <v>100</v>
          </cell>
          <cell r="Q18">
            <v>2500</v>
          </cell>
          <cell r="R18">
            <v>0</v>
          </cell>
          <cell r="S18">
            <v>0</v>
          </cell>
          <cell r="T18">
            <v>0</v>
          </cell>
        </row>
        <row r="19">
          <cell r="E19">
            <v>604</v>
          </cell>
          <cell r="M19">
            <v>0</v>
          </cell>
          <cell r="N19">
            <v>0</v>
          </cell>
          <cell r="O19">
            <v>607.32000000000005</v>
          </cell>
          <cell r="P19">
            <v>604</v>
          </cell>
          <cell r="Q19">
            <v>3000</v>
          </cell>
          <cell r="R19">
            <v>0</v>
          </cell>
          <cell r="S19">
            <v>0</v>
          </cell>
          <cell r="T19">
            <v>0</v>
          </cell>
        </row>
        <row r="20">
          <cell r="M20">
            <v>0</v>
          </cell>
          <cell r="N20">
            <v>0</v>
          </cell>
          <cell r="O20">
            <v>0</v>
          </cell>
          <cell r="P20">
            <v>0</v>
          </cell>
          <cell r="Q20">
            <v>3100</v>
          </cell>
          <cell r="R20">
            <v>0</v>
          </cell>
          <cell r="S20">
            <v>0</v>
          </cell>
          <cell r="T20">
            <v>0</v>
          </cell>
        </row>
        <row r="21">
          <cell r="D21">
            <v>1457.08</v>
          </cell>
          <cell r="E21">
            <v>861.92</v>
          </cell>
          <cell r="J21">
            <v>397.56</v>
          </cell>
          <cell r="L21">
            <v>857</v>
          </cell>
          <cell r="M21">
            <v>0</v>
          </cell>
          <cell r="N21">
            <v>5156.6099999999997</v>
          </cell>
          <cell r="O21">
            <v>8598.06</v>
          </cell>
          <cell r="P21">
            <v>3573.56</v>
          </cell>
          <cell r="Q21">
            <v>3200</v>
          </cell>
          <cell r="R21">
            <v>0</v>
          </cell>
          <cell r="S21">
            <v>0</v>
          </cell>
          <cell r="T21">
            <v>0</v>
          </cell>
        </row>
        <row r="22">
          <cell r="M22">
            <v>0</v>
          </cell>
          <cell r="N22">
            <v>0</v>
          </cell>
          <cell r="O22">
            <v>4053.72</v>
          </cell>
          <cell r="P22">
            <v>0</v>
          </cell>
          <cell r="Q22">
            <v>4000</v>
          </cell>
          <cell r="R22">
            <v>0</v>
          </cell>
          <cell r="S22">
            <v>0</v>
          </cell>
          <cell r="T22">
            <v>0</v>
          </cell>
        </row>
        <row r="23">
          <cell r="D23">
            <v>10088.1</v>
          </cell>
          <cell r="E23">
            <v>20257</v>
          </cell>
          <cell r="F23">
            <v>3951.42</v>
          </cell>
          <cell r="G23">
            <v>8479.33</v>
          </cell>
          <cell r="H23">
            <v>20189.43</v>
          </cell>
          <cell r="I23">
            <v>12611.89</v>
          </cell>
          <cell r="J23">
            <v>29425.14</v>
          </cell>
          <cell r="K23">
            <v>5986</v>
          </cell>
          <cell r="L23">
            <v>4069</v>
          </cell>
          <cell r="M23">
            <v>11631.01</v>
          </cell>
          <cell r="N23">
            <v>21909.48</v>
          </cell>
          <cell r="O23">
            <v>6873.97</v>
          </cell>
          <cell r="P23">
            <v>115057.31</v>
          </cell>
          <cell r="Q23">
            <v>5000</v>
          </cell>
          <cell r="R23">
            <v>321500</v>
          </cell>
          <cell r="S23">
            <v>0</v>
          </cell>
          <cell r="T23">
            <v>321500</v>
          </cell>
        </row>
        <row r="24">
          <cell r="D24">
            <v>6289.34</v>
          </cell>
          <cell r="E24">
            <v>3051.48</v>
          </cell>
          <cell r="F24">
            <v>5455.95</v>
          </cell>
          <cell r="G24">
            <v>14212.57</v>
          </cell>
          <cell r="H24">
            <v>7305.57</v>
          </cell>
          <cell r="I24">
            <v>20569.5</v>
          </cell>
          <cell r="J24">
            <v>9339.06</v>
          </cell>
          <cell r="K24">
            <v>20979.120000000003</v>
          </cell>
          <cell r="L24">
            <v>8394</v>
          </cell>
          <cell r="M24">
            <v>55361.13</v>
          </cell>
          <cell r="N24">
            <v>8092.79</v>
          </cell>
          <cell r="O24">
            <v>32807.51</v>
          </cell>
          <cell r="P24">
            <v>95596.59</v>
          </cell>
          <cell r="Q24">
            <v>5200</v>
          </cell>
          <cell r="R24">
            <v>783700</v>
          </cell>
          <cell r="S24">
            <v>0</v>
          </cell>
          <cell r="T24">
            <v>783700</v>
          </cell>
        </row>
        <row r="25">
          <cell r="E25">
            <v>63.6</v>
          </cell>
          <cell r="F25">
            <v>273.47000000000003</v>
          </cell>
          <cell r="H25">
            <v>562.29999999999995</v>
          </cell>
          <cell r="M25">
            <v>250</v>
          </cell>
          <cell r="N25">
            <v>0</v>
          </cell>
          <cell r="O25">
            <v>0</v>
          </cell>
          <cell r="P25">
            <v>899.37</v>
          </cell>
          <cell r="Q25">
            <v>5400</v>
          </cell>
          <cell r="R25">
            <v>1800</v>
          </cell>
          <cell r="S25">
            <v>0</v>
          </cell>
          <cell r="T25">
            <v>1800</v>
          </cell>
        </row>
        <row r="26">
          <cell r="D26">
            <v>1002.66</v>
          </cell>
          <cell r="E26">
            <v>861.11</v>
          </cell>
          <cell r="F26">
            <v>830.76</v>
          </cell>
          <cell r="G26">
            <v>836.93</v>
          </cell>
          <cell r="H26">
            <v>888.91</v>
          </cell>
          <cell r="I26">
            <v>1227.83</v>
          </cell>
          <cell r="J26">
            <v>1791.48</v>
          </cell>
          <cell r="K26">
            <v>1541</v>
          </cell>
          <cell r="L26">
            <v>952</v>
          </cell>
          <cell r="M26">
            <v>4261.66</v>
          </cell>
          <cell r="N26">
            <v>1365.12</v>
          </cell>
          <cell r="O26">
            <v>1113.9100000000001</v>
          </cell>
          <cell r="P26">
            <v>9932.68</v>
          </cell>
          <cell r="Q26">
            <v>5600</v>
          </cell>
          <cell r="R26">
            <v>12000</v>
          </cell>
          <cell r="S26">
            <v>0</v>
          </cell>
          <cell r="T26">
            <v>12000</v>
          </cell>
        </row>
        <row r="27">
          <cell r="M27">
            <v>0</v>
          </cell>
          <cell r="N27">
            <v>0</v>
          </cell>
          <cell r="O27">
            <v>0</v>
          </cell>
          <cell r="P27">
            <v>0</v>
          </cell>
          <cell r="Q27">
            <v>5799</v>
          </cell>
          <cell r="R27">
            <v>0</v>
          </cell>
          <cell r="S27">
            <v>0</v>
          </cell>
          <cell r="T27">
            <v>0</v>
          </cell>
        </row>
        <row r="28">
          <cell r="D28">
            <v>40.81</v>
          </cell>
          <cell r="F28">
            <v>346.81</v>
          </cell>
          <cell r="J28">
            <v>255</v>
          </cell>
          <cell r="K28">
            <v>288</v>
          </cell>
          <cell r="L28">
            <v>7450</v>
          </cell>
          <cell r="M28">
            <v>1673.9</v>
          </cell>
          <cell r="N28">
            <v>0</v>
          </cell>
          <cell r="O28">
            <v>15098.26</v>
          </cell>
          <cell r="P28">
            <v>8380.6200000000008</v>
          </cell>
          <cell r="Q28">
            <v>6000</v>
          </cell>
          <cell r="R28">
            <v>10300</v>
          </cell>
          <cell r="S28">
            <v>0</v>
          </cell>
          <cell r="T28">
            <v>10300</v>
          </cell>
        </row>
        <row r="29">
          <cell r="M29">
            <v>0</v>
          </cell>
          <cell r="N29">
            <v>0</v>
          </cell>
          <cell r="O29">
            <v>0</v>
          </cell>
          <cell r="P29">
            <v>0</v>
          </cell>
          <cell r="Q29">
            <v>6200</v>
          </cell>
          <cell r="R29">
            <v>0</v>
          </cell>
          <cell r="S29">
            <v>0</v>
          </cell>
          <cell r="T29">
            <v>0</v>
          </cell>
        </row>
        <row r="30">
          <cell r="M30">
            <v>0</v>
          </cell>
          <cell r="N30">
            <v>0</v>
          </cell>
          <cell r="O30">
            <v>0</v>
          </cell>
          <cell r="P30">
            <v>0</v>
          </cell>
          <cell r="Q30">
            <v>6600</v>
          </cell>
          <cell r="R30">
            <v>0</v>
          </cell>
          <cell r="S30">
            <v>0</v>
          </cell>
          <cell r="T30">
            <v>0</v>
          </cell>
        </row>
        <row r="31">
          <cell r="M31">
            <v>0</v>
          </cell>
          <cell r="N31">
            <v>0</v>
          </cell>
          <cell r="O31">
            <v>0</v>
          </cell>
          <cell r="P31">
            <v>0</v>
          </cell>
          <cell r="Q31">
            <v>6800</v>
          </cell>
          <cell r="R31">
            <v>5100</v>
          </cell>
          <cell r="S31">
            <v>0</v>
          </cell>
          <cell r="T31">
            <v>5100</v>
          </cell>
        </row>
        <row r="32">
          <cell r="E32">
            <v>-27.55</v>
          </cell>
          <cell r="F32">
            <v>-22.32</v>
          </cell>
          <cell r="G32">
            <v>-290</v>
          </cell>
          <cell r="I32">
            <v>-0.01</v>
          </cell>
          <cell r="K32">
            <v>0</v>
          </cell>
          <cell r="L32">
            <v>381</v>
          </cell>
          <cell r="M32">
            <v>214.21</v>
          </cell>
          <cell r="N32">
            <v>-6.99</v>
          </cell>
          <cell r="O32">
            <v>181.66</v>
          </cell>
          <cell r="P32">
            <v>41.120000000000005</v>
          </cell>
          <cell r="Q32">
            <v>7000</v>
          </cell>
          <cell r="R32">
            <v>0</v>
          </cell>
          <cell r="S32">
            <v>0</v>
          </cell>
          <cell r="T32">
            <v>0</v>
          </cell>
        </row>
      </sheetData>
      <sheetData sheetId="1">
        <row r="7">
          <cell r="D7">
            <v>38900</v>
          </cell>
          <cell r="E7">
            <v>33800</v>
          </cell>
          <cell r="F7">
            <v>37200</v>
          </cell>
          <cell r="G7">
            <v>35500</v>
          </cell>
          <cell r="H7">
            <v>38900</v>
          </cell>
          <cell r="I7">
            <v>35500</v>
          </cell>
          <cell r="J7">
            <v>37200</v>
          </cell>
          <cell r="K7">
            <v>38900</v>
          </cell>
          <cell r="L7">
            <v>33800</v>
          </cell>
          <cell r="M7">
            <v>38900</v>
          </cell>
          <cell r="N7">
            <v>37200</v>
          </cell>
          <cell r="O7">
            <v>35200</v>
          </cell>
        </row>
        <row r="8">
          <cell r="D8">
            <v>2100</v>
          </cell>
          <cell r="E8">
            <v>1800</v>
          </cell>
          <cell r="F8">
            <v>2000</v>
          </cell>
          <cell r="G8">
            <v>1900</v>
          </cell>
          <cell r="H8">
            <v>2100</v>
          </cell>
          <cell r="I8">
            <v>1900</v>
          </cell>
          <cell r="J8">
            <v>2000</v>
          </cell>
          <cell r="K8">
            <v>2100</v>
          </cell>
          <cell r="L8">
            <v>1800</v>
          </cell>
          <cell r="M8">
            <v>2100</v>
          </cell>
          <cell r="N8">
            <v>2000</v>
          </cell>
          <cell r="O8">
            <v>2200</v>
          </cell>
        </row>
        <row r="9">
          <cell r="F9">
            <v>197000</v>
          </cell>
          <cell r="I9">
            <v>197000</v>
          </cell>
          <cell r="L9">
            <v>197000</v>
          </cell>
          <cell r="O9">
            <v>197000</v>
          </cell>
        </row>
        <row r="10">
          <cell r="D10">
            <v>8300</v>
          </cell>
          <cell r="E10">
            <v>8300</v>
          </cell>
          <cell r="F10">
            <v>8400</v>
          </cell>
          <cell r="G10">
            <v>8300</v>
          </cell>
          <cell r="H10">
            <v>8300</v>
          </cell>
          <cell r="I10">
            <v>8400</v>
          </cell>
          <cell r="J10">
            <v>8300</v>
          </cell>
          <cell r="K10">
            <v>8300</v>
          </cell>
          <cell r="L10">
            <v>8400</v>
          </cell>
          <cell r="M10">
            <v>8300</v>
          </cell>
          <cell r="N10">
            <v>8300</v>
          </cell>
          <cell r="O10">
            <v>8400</v>
          </cell>
        </row>
        <row r="11">
          <cell r="D11">
            <v>14800</v>
          </cell>
          <cell r="E11">
            <v>12800</v>
          </cell>
          <cell r="F11">
            <v>14100</v>
          </cell>
          <cell r="G11">
            <v>13500</v>
          </cell>
          <cell r="H11">
            <v>14800</v>
          </cell>
          <cell r="I11">
            <v>13500</v>
          </cell>
          <cell r="J11">
            <v>14100</v>
          </cell>
          <cell r="K11">
            <v>14800</v>
          </cell>
          <cell r="L11">
            <v>12800</v>
          </cell>
          <cell r="M11">
            <v>14800</v>
          </cell>
          <cell r="N11">
            <v>14100</v>
          </cell>
          <cell r="O11">
            <v>13500</v>
          </cell>
        </row>
        <row r="14">
          <cell r="D14">
            <v>8600</v>
          </cell>
          <cell r="E14">
            <v>8600</v>
          </cell>
          <cell r="F14">
            <v>8600</v>
          </cell>
          <cell r="G14">
            <v>8600</v>
          </cell>
          <cell r="H14">
            <v>8600</v>
          </cell>
          <cell r="I14">
            <v>8600</v>
          </cell>
          <cell r="J14">
            <v>8600</v>
          </cell>
          <cell r="K14">
            <v>8600</v>
          </cell>
          <cell r="L14">
            <v>8600</v>
          </cell>
          <cell r="M14">
            <v>8600</v>
          </cell>
          <cell r="N14">
            <v>8600</v>
          </cell>
          <cell r="O14">
            <v>8900</v>
          </cell>
        </row>
        <row r="16">
          <cell r="D16">
            <v>63900</v>
          </cell>
          <cell r="E16">
            <v>63900</v>
          </cell>
          <cell r="F16">
            <v>63900</v>
          </cell>
          <cell r="G16">
            <v>63800</v>
          </cell>
          <cell r="H16">
            <v>63900</v>
          </cell>
          <cell r="I16">
            <v>63800</v>
          </cell>
          <cell r="J16">
            <v>63900</v>
          </cell>
          <cell r="K16">
            <v>63900</v>
          </cell>
          <cell r="L16">
            <v>63800</v>
          </cell>
          <cell r="M16">
            <v>63900</v>
          </cell>
          <cell r="N16">
            <v>63900</v>
          </cell>
          <cell r="O16">
            <v>63900</v>
          </cell>
        </row>
        <row r="23">
          <cell r="D23">
            <v>26800</v>
          </cell>
          <cell r="E23">
            <v>26800</v>
          </cell>
          <cell r="F23">
            <v>26800</v>
          </cell>
          <cell r="G23">
            <v>26800</v>
          </cell>
          <cell r="H23">
            <v>26800</v>
          </cell>
          <cell r="I23">
            <v>26700</v>
          </cell>
          <cell r="J23">
            <v>26800</v>
          </cell>
          <cell r="K23">
            <v>26800</v>
          </cell>
          <cell r="L23">
            <v>26800</v>
          </cell>
          <cell r="M23">
            <v>26800</v>
          </cell>
          <cell r="N23">
            <v>26800</v>
          </cell>
          <cell r="O23">
            <v>26800</v>
          </cell>
        </row>
        <row r="24">
          <cell r="D24">
            <v>71000</v>
          </cell>
          <cell r="E24">
            <v>71000</v>
          </cell>
          <cell r="F24">
            <v>71000</v>
          </cell>
          <cell r="G24">
            <v>65000</v>
          </cell>
          <cell r="H24">
            <v>65000</v>
          </cell>
          <cell r="I24">
            <v>65000</v>
          </cell>
          <cell r="J24">
            <v>75000</v>
          </cell>
          <cell r="K24">
            <v>75000</v>
          </cell>
          <cell r="L24">
            <v>75000</v>
          </cell>
          <cell r="M24">
            <v>50200</v>
          </cell>
          <cell r="N24">
            <v>50200</v>
          </cell>
          <cell r="O24">
            <v>50300</v>
          </cell>
        </row>
        <row r="25">
          <cell r="D25">
            <v>200</v>
          </cell>
          <cell r="E25">
            <v>100</v>
          </cell>
          <cell r="F25">
            <v>100</v>
          </cell>
          <cell r="G25">
            <v>200</v>
          </cell>
          <cell r="H25">
            <v>200</v>
          </cell>
          <cell r="I25">
            <v>100</v>
          </cell>
          <cell r="J25">
            <v>200</v>
          </cell>
          <cell r="K25">
            <v>200</v>
          </cell>
          <cell r="L25">
            <v>100</v>
          </cell>
          <cell r="M25">
            <v>200</v>
          </cell>
          <cell r="N25">
            <v>100</v>
          </cell>
          <cell r="O25">
            <v>100</v>
          </cell>
        </row>
        <row r="26">
          <cell r="D26">
            <v>1000</v>
          </cell>
          <cell r="E26">
            <v>1000</v>
          </cell>
          <cell r="F26">
            <v>1000</v>
          </cell>
          <cell r="G26">
            <v>1000</v>
          </cell>
          <cell r="H26">
            <v>1000</v>
          </cell>
          <cell r="I26">
            <v>1000</v>
          </cell>
          <cell r="J26">
            <v>1000</v>
          </cell>
          <cell r="K26">
            <v>1000</v>
          </cell>
          <cell r="L26">
            <v>1000</v>
          </cell>
          <cell r="M26">
            <v>1000</v>
          </cell>
          <cell r="N26">
            <v>1000</v>
          </cell>
          <cell r="O26">
            <v>1000</v>
          </cell>
        </row>
        <row r="28">
          <cell r="D28">
            <v>900</v>
          </cell>
          <cell r="E28">
            <v>900</v>
          </cell>
          <cell r="F28">
            <v>800</v>
          </cell>
          <cell r="G28">
            <v>900</v>
          </cell>
          <cell r="H28">
            <v>900</v>
          </cell>
          <cell r="I28">
            <v>800</v>
          </cell>
          <cell r="J28">
            <v>900</v>
          </cell>
          <cell r="K28">
            <v>900</v>
          </cell>
          <cell r="L28">
            <v>800</v>
          </cell>
          <cell r="M28">
            <v>900</v>
          </cell>
          <cell r="N28">
            <v>900</v>
          </cell>
          <cell r="O28">
            <v>700</v>
          </cell>
        </row>
        <row r="31">
          <cell r="D31">
            <v>400</v>
          </cell>
          <cell r="E31">
            <v>400</v>
          </cell>
          <cell r="F31">
            <v>500</v>
          </cell>
          <cell r="G31">
            <v>400</v>
          </cell>
          <cell r="H31">
            <v>400</v>
          </cell>
          <cell r="I31">
            <v>500</v>
          </cell>
          <cell r="J31">
            <v>400</v>
          </cell>
          <cell r="K31">
            <v>400</v>
          </cell>
          <cell r="L31">
            <v>400</v>
          </cell>
          <cell r="M31">
            <v>400</v>
          </cell>
          <cell r="N31">
            <v>400</v>
          </cell>
          <cell r="O31">
            <v>500</v>
          </cell>
        </row>
      </sheetData>
      <sheetData sheetId="2">
        <row r="7">
          <cell r="E7">
            <v>2542.6999999999998</v>
          </cell>
          <cell r="F7">
            <v>749.81999999999994</v>
          </cell>
          <cell r="G7">
            <v>1568.19</v>
          </cell>
          <cell r="H7">
            <v>1200.43</v>
          </cell>
          <cell r="I7">
            <v>225.06</v>
          </cell>
          <cell r="J7">
            <v>2582.1699999999996</v>
          </cell>
          <cell r="K7">
            <v>1034</v>
          </cell>
          <cell r="L7">
            <v>563</v>
          </cell>
          <cell r="M7">
            <v>0</v>
          </cell>
          <cell r="N7">
            <v>204</v>
          </cell>
          <cell r="O7">
            <v>1896.58</v>
          </cell>
          <cell r="P7">
            <v>10465.369999999999</v>
          </cell>
          <cell r="Q7">
            <v>1210</v>
          </cell>
          <cell r="R7">
            <v>0</v>
          </cell>
          <cell r="S7">
            <v>0</v>
          </cell>
          <cell r="T7">
            <v>0</v>
          </cell>
        </row>
        <row r="8">
          <cell r="K8">
            <v>0</v>
          </cell>
          <cell r="M8">
            <v>0</v>
          </cell>
          <cell r="N8">
            <v>0</v>
          </cell>
          <cell r="O8">
            <v>0</v>
          </cell>
          <cell r="P8">
            <v>0</v>
          </cell>
          <cell r="Q8">
            <v>1220</v>
          </cell>
          <cell r="R8">
            <v>0</v>
          </cell>
          <cell r="S8">
            <v>0</v>
          </cell>
          <cell r="T8">
            <v>0</v>
          </cell>
        </row>
        <row r="9">
          <cell r="M9">
            <v>0</v>
          </cell>
          <cell r="N9">
            <v>0</v>
          </cell>
          <cell r="O9">
            <v>0</v>
          </cell>
          <cell r="P9">
            <v>0</v>
          </cell>
          <cell r="Q9">
            <v>1230</v>
          </cell>
          <cell r="R9">
            <v>0</v>
          </cell>
          <cell r="S9">
            <v>0</v>
          </cell>
          <cell r="T9">
            <v>0</v>
          </cell>
        </row>
        <row r="10">
          <cell r="M10">
            <v>0</v>
          </cell>
          <cell r="N10">
            <v>0</v>
          </cell>
          <cell r="O10">
            <v>0</v>
          </cell>
          <cell r="P10">
            <v>0</v>
          </cell>
          <cell r="Q10">
            <v>1240</v>
          </cell>
          <cell r="R10">
            <v>0</v>
          </cell>
          <cell r="S10">
            <v>0</v>
          </cell>
          <cell r="T10">
            <v>0</v>
          </cell>
        </row>
        <row r="11">
          <cell r="F11">
            <v>2099.08</v>
          </cell>
          <cell r="G11">
            <v>-892.26</v>
          </cell>
          <cell r="H11">
            <v>-109.9</v>
          </cell>
          <cell r="I11">
            <v>98.449999999999989</v>
          </cell>
          <cell r="J11">
            <v>1452.74</v>
          </cell>
          <cell r="K11">
            <v>330</v>
          </cell>
          <cell r="L11">
            <v>259</v>
          </cell>
          <cell r="M11">
            <v>0</v>
          </cell>
          <cell r="N11">
            <v>119.16</v>
          </cell>
          <cell r="O11">
            <v>1458.14</v>
          </cell>
          <cell r="P11">
            <v>3237.1099999999997</v>
          </cell>
          <cell r="Q11">
            <v>1299</v>
          </cell>
          <cell r="R11">
            <v>0</v>
          </cell>
          <cell r="S11">
            <v>0</v>
          </cell>
          <cell r="T11">
            <v>0</v>
          </cell>
        </row>
        <row r="12">
          <cell r="M12">
            <v>0</v>
          </cell>
          <cell r="N12">
            <v>0</v>
          </cell>
          <cell r="O12">
            <v>0</v>
          </cell>
          <cell r="P12">
            <v>0</v>
          </cell>
          <cell r="Q12">
            <v>1610</v>
          </cell>
          <cell r="R12">
            <v>0</v>
          </cell>
          <cell r="S12">
            <v>0</v>
          </cell>
          <cell r="T12">
            <v>0</v>
          </cell>
        </row>
        <row r="13">
          <cell r="M13">
            <v>0</v>
          </cell>
          <cell r="N13">
            <v>0</v>
          </cell>
          <cell r="O13">
            <v>0</v>
          </cell>
          <cell r="P13">
            <v>0</v>
          </cell>
          <cell r="Q13">
            <v>1700</v>
          </cell>
          <cell r="R13">
            <v>0</v>
          </cell>
          <cell r="S13">
            <v>0</v>
          </cell>
          <cell r="T13">
            <v>0</v>
          </cell>
        </row>
        <row r="14">
          <cell r="F14">
            <v>296.39999999999998</v>
          </cell>
          <cell r="G14">
            <v>61.4</v>
          </cell>
          <cell r="H14">
            <v>-61.4</v>
          </cell>
          <cell r="K14">
            <v>0</v>
          </cell>
          <cell r="M14">
            <v>0</v>
          </cell>
          <cell r="N14">
            <v>0</v>
          </cell>
          <cell r="O14">
            <v>0</v>
          </cell>
          <cell r="P14">
            <v>296.39999999999998</v>
          </cell>
          <cell r="Q14">
            <v>2000</v>
          </cell>
          <cell r="R14">
            <v>0</v>
          </cell>
          <cell r="S14">
            <v>0</v>
          </cell>
          <cell r="T14">
            <v>0</v>
          </cell>
        </row>
        <row r="15">
          <cell r="M15">
            <v>0</v>
          </cell>
          <cell r="N15">
            <v>0</v>
          </cell>
          <cell r="O15">
            <v>0</v>
          </cell>
          <cell r="P15">
            <v>0</v>
          </cell>
          <cell r="Q15">
            <v>2300</v>
          </cell>
          <cell r="R15">
            <v>0</v>
          </cell>
          <cell r="S15">
            <v>0</v>
          </cell>
          <cell r="T15">
            <v>0</v>
          </cell>
        </row>
        <row r="16">
          <cell r="M16">
            <v>0</v>
          </cell>
          <cell r="N16">
            <v>0</v>
          </cell>
          <cell r="O16">
            <v>0</v>
          </cell>
          <cell r="P16">
            <v>0</v>
          </cell>
          <cell r="Q16">
            <v>2310</v>
          </cell>
          <cell r="R16">
            <v>0</v>
          </cell>
          <cell r="S16">
            <v>0</v>
          </cell>
          <cell r="T16">
            <v>0</v>
          </cell>
        </row>
        <row r="17">
          <cell r="M17">
            <v>0</v>
          </cell>
          <cell r="N17">
            <v>0</v>
          </cell>
          <cell r="O17">
            <v>0</v>
          </cell>
          <cell r="P17">
            <v>0</v>
          </cell>
          <cell r="Q17">
            <v>2400</v>
          </cell>
          <cell r="R17">
            <v>0</v>
          </cell>
          <cell r="S17">
            <v>0</v>
          </cell>
          <cell r="T17">
            <v>0</v>
          </cell>
        </row>
        <row r="18">
          <cell r="K18">
            <v>0</v>
          </cell>
          <cell r="M18">
            <v>0</v>
          </cell>
          <cell r="N18">
            <v>0</v>
          </cell>
          <cell r="O18">
            <v>0</v>
          </cell>
          <cell r="P18">
            <v>0</v>
          </cell>
          <cell r="Q18">
            <v>2500</v>
          </cell>
          <cell r="R18">
            <v>0</v>
          </cell>
          <cell r="S18">
            <v>0</v>
          </cell>
          <cell r="T18">
            <v>0</v>
          </cell>
        </row>
        <row r="19">
          <cell r="M19">
            <v>0</v>
          </cell>
          <cell r="N19">
            <v>0</v>
          </cell>
          <cell r="O19">
            <v>0</v>
          </cell>
          <cell r="P19">
            <v>0</v>
          </cell>
          <cell r="Q19">
            <v>3000</v>
          </cell>
          <cell r="R19">
            <v>0</v>
          </cell>
          <cell r="S19">
            <v>0</v>
          </cell>
          <cell r="T19">
            <v>0</v>
          </cell>
        </row>
        <row r="20">
          <cell r="M20">
            <v>0</v>
          </cell>
          <cell r="N20">
            <v>0</v>
          </cell>
          <cell r="O20">
            <v>0</v>
          </cell>
          <cell r="P20">
            <v>0</v>
          </cell>
          <cell r="Q20">
            <v>3100</v>
          </cell>
          <cell r="R20">
            <v>0</v>
          </cell>
          <cell r="S20">
            <v>0</v>
          </cell>
          <cell r="T20">
            <v>0</v>
          </cell>
        </row>
        <row r="21">
          <cell r="L21">
            <v>151</v>
          </cell>
          <cell r="M21">
            <v>0</v>
          </cell>
          <cell r="N21">
            <v>0</v>
          </cell>
          <cell r="O21">
            <v>0</v>
          </cell>
          <cell r="P21">
            <v>151</v>
          </cell>
          <cell r="Q21">
            <v>3200</v>
          </cell>
          <cell r="R21">
            <v>0</v>
          </cell>
          <cell r="S21">
            <v>0</v>
          </cell>
          <cell r="T21">
            <v>0</v>
          </cell>
        </row>
        <row r="22">
          <cell r="M22">
            <v>0</v>
          </cell>
          <cell r="N22">
            <v>0</v>
          </cell>
          <cell r="O22">
            <v>0</v>
          </cell>
          <cell r="P22">
            <v>0</v>
          </cell>
          <cell r="Q22">
            <v>4000</v>
          </cell>
          <cell r="R22">
            <v>0</v>
          </cell>
          <cell r="S22">
            <v>0</v>
          </cell>
          <cell r="T22">
            <v>0</v>
          </cell>
        </row>
        <row r="23">
          <cell r="K23">
            <v>0</v>
          </cell>
          <cell r="M23">
            <v>0</v>
          </cell>
          <cell r="N23">
            <v>0</v>
          </cell>
          <cell r="O23">
            <v>0</v>
          </cell>
          <cell r="P23">
            <v>0</v>
          </cell>
          <cell r="Q23">
            <v>5000</v>
          </cell>
          <cell r="R23">
            <v>0</v>
          </cell>
          <cell r="S23">
            <v>0</v>
          </cell>
          <cell r="T23">
            <v>0</v>
          </cell>
        </row>
        <row r="24">
          <cell r="D24">
            <v>4196</v>
          </cell>
          <cell r="E24">
            <v>4989</v>
          </cell>
          <cell r="F24">
            <v>6530.83</v>
          </cell>
          <cell r="G24">
            <v>-111.26</v>
          </cell>
          <cell r="H24">
            <v>2678.3</v>
          </cell>
          <cell r="I24">
            <v>4104.66</v>
          </cell>
          <cell r="J24">
            <v>2203.0300000000002</v>
          </cell>
          <cell r="K24">
            <v>2519</v>
          </cell>
          <cell r="L24">
            <v>6677</v>
          </cell>
          <cell r="M24">
            <v>5295.13</v>
          </cell>
          <cell r="N24">
            <v>2500.63</v>
          </cell>
          <cell r="O24">
            <v>4765.9399999999996</v>
          </cell>
          <cell r="P24">
            <v>33786.559999999998</v>
          </cell>
          <cell r="Q24">
            <v>5200</v>
          </cell>
          <cell r="R24">
            <v>8000</v>
          </cell>
          <cell r="S24">
            <v>0</v>
          </cell>
          <cell r="T24">
            <v>8000</v>
          </cell>
        </row>
        <row r="25">
          <cell r="M25">
            <v>0</v>
          </cell>
          <cell r="N25">
            <v>0</v>
          </cell>
          <cell r="O25">
            <v>0</v>
          </cell>
          <cell r="P25">
            <v>0</v>
          </cell>
          <cell r="Q25">
            <v>5400</v>
          </cell>
          <cell r="R25">
            <v>0</v>
          </cell>
          <cell r="S25">
            <v>0</v>
          </cell>
          <cell r="T25">
            <v>0</v>
          </cell>
        </row>
        <row r="26">
          <cell r="M26">
            <v>0</v>
          </cell>
          <cell r="N26">
            <v>0</v>
          </cell>
          <cell r="O26">
            <v>0</v>
          </cell>
          <cell r="P26">
            <v>0</v>
          </cell>
          <cell r="Q26">
            <v>5600</v>
          </cell>
          <cell r="R26">
            <v>0</v>
          </cell>
          <cell r="S26">
            <v>0</v>
          </cell>
          <cell r="T26">
            <v>0</v>
          </cell>
        </row>
        <row r="27">
          <cell r="M27">
            <v>0</v>
          </cell>
          <cell r="N27">
            <v>0</v>
          </cell>
          <cell r="O27">
            <v>0</v>
          </cell>
          <cell r="P27">
            <v>0</v>
          </cell>
          <cell r="Q27">
            <v>5799</v>
          </cell>
          <cell r="R27">
            <v>0</v>
          </cell>
          <cell r="S27">
            <v>0</v>
          </cell>
          <cell r="T27">
            <v>0</v>
          </cell>
        </row>
        <row r="28">
          <cell r="F28">
            <v>320.14</v>
          </cell>
          <cell r="K28">
            <v>4</v>
          </cell>
          <cell r="M28">
            <v>0</v>
          </cell>
          <cell r="N28">
            <v>0</v>
          </cell>
          <cell r="O28">
            <v>0</v>
          </cell>
          <cell r="P28">
            <v>324.14</v>
          </cell>
          <cell r="Q28">
            <v>6000</v>
          </cell>
          <cell r="R28">
            <v>0</v>
          </cell>
          <cell r="S28">
            <v>0</v>
          </cell>
          <cell r="T28">
            <v>0</v>
          </cell>
        </row>
        <row r="29">
          <cell r="M29">
            <v>0</v>
          </cell>
          <cell r="N29">
            <v>0</v>
          </cell>
          <cell r="O29">
            <v>0</v>
          </cell>
          <cell r="P29">
            <v>0</v>
          </cell>
          <cell r="Q29">
            <v>6200</v>
          </cell>
          <cell r="R29">
            <v>0</v>
          </cell>
          <cell r="S29">
            <v>0</v>
          </cell>
          <cell r="T29">
            <v>0</v>
          </cell>
        </row>
        <row r="30">
          <cell r="M30">
            <v>0</v>
          </cell>
          <cell r="N30">
            <v>0</v>
          </cell>
          <cell r="O30">
            <v>0</v>
          </cell>
          <cell r="P30">
            <v>0</v>
          </cell>
          <cell r="Q30">
            <v>6600</v>
          </cell>
          <cell r="R30">
            <v>0</v>
          </cell>
          <cell r="S30">
            <v>0</v>
          </cell>
          <cell r="T30">
            <v>0</v>
          </cell>
        </row>
        <row r="31">
          <cell r="M31">
            <v>0</v>
          </cell>
          <cell r="N31">
            <v>0</v>
          </cell>
          <cell r="O31">
            <v>0</v>
          </cell>
          <cell r="P31">
            <v>0</v>
          </cell>
          <cell r="Q31">
            <v>6800</v>
          </cell>
          <cell r="R31">
            <v>0</v>
          </cell>
          <cell r="S31">
            <v>0</v>
          </cell>
          <cell r="T31">
            <v>0</v>
          </cell>
        </row>
        <row r="32">
          <cell r="E32">
            <v>28</v>
          </cell>
          <cell r="F32">
            <v>22.32</v>
          </cell>
          <cell r="H32">
            <v>712.53</v>
          </cell>
          <cell r="L32">
            <v>5</v>
          </cell>
          <cell r="M32">
            <v>0</v>
          </cell>
          <cell r="N32">
            <v>-0.02</v>
          </cell>
          <cell r="O32">
            <v>7.8</v>
          </cell>
          <cell r="P32">
            <v>767.85</v>
          </cell>
          <cell r="Q32">
            <v>7000</v>
          </cell>
          <cell r="R32">
            <v>0</v>
          </cell>
          <cell r="S32">
            <v>0</v>
          </cell>
          <cell r="T32">
            <v>0</v>
          </cell>
        </row>
      </sheetData>
      <sheetData sheetId="3">
        <row r="24">
          <cell r="F24">
            <v>4000</v>
          </cell>
          <cell r="L24">
            <v>4000</v>
          </cell>
        </row>
      </sheetData>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H"/>
      <sheetName val="ICBTemplate"/>
      <sheetName val="GC_PFRX212_Q3"/>
      <sheetName val="Control"/>
      <sheetName val="Template"/>
      <sheetName val="Notes"/>
      <sheetName val="eSSLBufferPtrSheet"/>
    </sheetNames>
    <sheetDataSet>
      <sheetData sheetId="0"/>
      <sheetData sheetId="1"/>
      <sheetData sheetId="2"/>
      <sheetData sheetId="3">
        <row r="5">
          <cell r="AP5" t="str">
            <v>CASHFL3100</v>
          </cell>
        </row>
        <row r="6">
          <cell r="AP6" t="str">
            <v>CASHFL3080</v>
          </cell>
        </row>
        <row r="7">
          <cell r="AP7" t="str">
            <v>CASHFL1010</v>
          </cell>
        </row>
        <row r="8">
          <cell r="AP8" t="str">
            <v>CASHFL1030</v>
          </cell>
        </row>
        <row r="9">
          <cell r="AP9" t="str">
            <v>CASHFL3060</v>
          </cell>
        </row>
        <row r="10">
          <cell r="AP10" t="str">
            <v>CASHFL3050</v>
          </cell>
        </row>
        <row r="11">
          <cell r="AP11" t="str">
            <v>CASHFL3010</v>
          </cell>
        </row>
        <row r="12">
          <cell r="AP12" t="str">
            <v>CASHFL2060</v>
          </cell>
        </row>
        <row r="13">
          <cell r="AP13" t="str">
            <v>CASHFL2050</v>
          </cell>
        </row>
        <row r="14">
          <cell r="AP14" t="str">
            <v>CASHFL1070</v>
          </cell>
        </row>
        <row r="15">
          <cell r="AP15" t="str">
            <v>CASHFL2010</v>
          </cell>
        </row>
        <row r="16">
          <cell r="AP16" t="str">
            <v>CASHFL1080</v>
          </cell>
        </row>
        <row r="17">
          <cell r="AP17" t="str">
            <v>CASHFL1150</v>
          </cell>
        </row>
        <row r="18">
          <cell r="AP18" t="str">
            <v>CASHFL1120</v>
          </cell>
        </row>
        <row r="19">
          <cell r="AP19" t="str">
            <v>CASHFL1130</v>
          </cell>
        </row>
        <row r="20">
          <cell r="AP20" t="str">
            <v>CASHFL4010</v>
          </cell>
        </row>
        <row r="21">
          <cell r="AP21" t="str">
            <v>CASHFL1020</v>
          </cell>
        </row>
        <row r="22">
          <cell r="AP22" t="str">
            <v>CASHFL3070</v>
          </cell>
        </row>
        <row r="23">
          <cell r="AP23" t="str">
            <v>CASHFL1040</v>
          </cell>
        </row>
        <row r="24">
          <cell r="AP24" t="str">
            <v>CASHFL1051</v>
          </cell>
        </row>
        <row r="25">
          <cell r="AP25" t="str">
            <v>CASHFL3030</v>
          </cell>
        </row>
        <row r="26">
          <cell r="AP26" t="str">
            <v>CASHFL1060</v>
          </cell>
        </row>
        <row r="27">
          <cell r="AP27" t="str">
            <v>CASHFL2030</v>
          </cell>
        </row>
        <row r="28">
          <cell r="AP28" t="str">
            <v>CASHFL1090</v>
          </cell>
        </row>
        <row r="29">
          <cell r="AP29" t="str">
            <v>CASHFL1140</v>
          </cell>
        </row>
      </sheetData>
      <sheetData sheetId="4"/>
      <sheetData sheetId="5"/>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UNRIS"/>
    </sheetNames>
    <definedNames>
      <definedName name="Choose_Prefs"/>
      <definedName name="Refresh_Report"/>
    </defined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clarations"/>
      <sheetName val="Report Specific Functions"/>
      <sheetName val="Report Template Module"/>
      <sheetName val="REPORT1"/>
      <sheetName val="REPORT1.xlr"/>
    </sheetNames>
    <definedNames>
      <definedName name="Choose_Prefs"/>
      <definedName name="Refresh_Repor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7-5 LE"/>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8-4 LE"/>
      <sheetName val="Gas RNF 8&amp;4"/>
      <sheetName val="Actuals"/>
      <sheetName val="Calculations"/>
      <sheetName val="Var Anal"/>
      <sheetName val="Alcar-EMC"/>
      <sheetName val="Alcar-IS"/>
      <sheetName val="QMM-Rogg"/>
      <sheetName val="MFR"/>
      <sheetName val="QMM"/>
      <sheetName val="BOD"/>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6294.3410000000003</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2.7</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20200.105</v>
          </cell>
          <cell r="N24">
            <v>20200.105</v>
          </cell>
          <cell r="O24">
            <v>20200.105</v>
          </cell>
          <cell r="P24">
            <v>20200.105</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38.168000000000006</v>
          </cell>
          <cell r="N25">
            <v>38.168000000000006</v>
          </cell>
          <cell r="O25">
            <v>38.168000000000006</v>
          </cell>
          <cell r="P25">
            <v>38.168000000000006</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3027.111692864004</v>
          </cell>
          <cell r="N186">
            <v>3336.8490179973028</v>
          </cell>
          <cell r="O186">
            <v>3684.6962882033672</v>
          </cell>
          <cell r="P186">
            <v>4088.5622798040649</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1296.65965465</v>
          </cell>
          <cell r="M190">
            <v>1452.9875543176879</v>
          </cell>
          <cell r="N190">
            <v>1614.0035276848969</v>
          </cell>
          <cell r="O190">
            <v>1800.0052217250613</v>
          </cell>
          <cell r="P190">
            <v>2018.0646063376184</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112.53395766870163</v>
          </cell>
          <cell r="N194">
            <v>130.72723363068283</v>
          </cell>
          <cell r="O194">
            <v>142.98307592266079</v>
          </cell>
          <cell r="P194">
            <v>184.63033433311168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158.52883792</v>
          </cell>
          <cell r="N198">
            <v>158.52883792</v>
          </cell>
          <cell r="O198">
            <v>158.52883792</v>
          </cell>
          <cell r="P198">
            <v>158.52883792</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82.087754406434385</v>
          </cell>
          <cell r="N202">
            <v>107.88076524318572</v>
          </cell>
          <cell r="O202">
            <v>132.4408231164989</v>
          </cell>
          <cell r="P202">
            <v>158.37642405045366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26.618004030000002</v>
          </cell>
          <cell r="N206">
            <v>30.666004030000003</v>
          </cell>
          <cell r="O206">
            <v>34.715004030000003</v>
          </cell>
          <cell r="P206">
            <v>38.969004030000001</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21.655328219999998</v>
          </cell>
          <cell r="N210">
            <v>24.022328219999999</v>
          </cell>
          <cell r="O210">
            <v>26.389328219999999</v>
          </cell>
          <cell r="P210">
            <v>28.75632822</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-0.222611</v>
          </cell>
          <cell r="N214">
            <v>-0.222611</v>
          </cell>
          <cell r="O214">
            <v>-0.222611</v>
          </cell>
          <cell r="P214">
            <v>-0.222611</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0.14871123000000003</v>
          </cell>
          <cell r="O218">
            <v>0.14871123000000003</v>
          </cell>
          <cell r="P218">
            <v>0.14871123000000003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-9.1909611200000008</v>
          </cell>
          <cell r="N222">
            <v>-9.1909611200000008</v>
          </cell>
          <cell r="O222">
            <v>-9.1909611200000008</v>
          </cell>
          <cell r="P222">
            <v>-9.1909611200000008</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31.215583974863982</v>
          </cell>
          <cell r="N226">
            <v>34.766582279464799</v>
          </cell>
          <cell r="O226">
            <v>38.277399017507058</v>
          </cell>
          <cell r="P226">
            <v>41.902533316434678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423.37460533000007</v>
          </cell>
          <cell r="N230">
            <v>477.32689043333335</v>
          </cell>
          <cell r="O230">
            <v>524.06960733666676</v>
          </cell>
          <cell r="P230">
            <v>601.89860097999997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313.64290465000005</v>
          </cell>
          <cell r="N234">
            <v>344.79690465000004</v>
          </cell>
          <cell r="O234">
            <v>376.88990465000006</v>
          </cell>
          <cell r="P234">
            <v>409.49190465000004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320.69664785999998</v>
          </cell>
          <cell r="N238">
            <v>356.78064785999999</v>
          </cell>
          <cell r="O238">
            <v>392.86464785999999</v>
          </cell>
          <cell r="P238">
            <v>428.94864785999999</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185.57927124147349</v>
          </cell>
          <cell r="N242">
            <v>195.4904552400659</v>
          </cell>
          <cell r="O242">
            <v>212.38376457458992</v>
          </cell>
          <cell r="P242">
            <v>226.52874537872057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7.2728259900000012</v>
          </cell>
          <cell r="N246">
            <v>8.0818259900000005</v>
          </cell>
          <cell r="O246">
            <v>8.8908259899999997</v>
          </cell>
          <cell r="P246">
            <v>9.699825989999999</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323.55788347484207</v>
          </cell>
          <cell r="N250">
            <v>340.36876613900637</v>
          </cell>
          <cell r="O250">
            <v>369.59231606704907</v>
          </cell>
          <cell r="P250">
            <v>393.92994860772581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1.0004881987471925</v>
          </cell>
          <cell r="N254">
            <v>1.0524699014811576</v>
          </cell>
          <cell r="O254">
            <v>1.1428333830149939</v>
          </cell>
          <cell r="P254">
            <v>1.218088894890927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719.67558196400341</v>
          </cell>
          <cell r="P259">
            <v>1789.8795400480069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187.36721853</v>
          </cell>
          <cell r="O263">
            <v>343.69511819768798</v>
          </cell>
          <cell r="P263">
            <v>860.64011553537591</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143.1932085651361</v>
          </cell>
          <cell r="N267">
            <v>50.401286798732485</v>
          </cell>
          <cell r="O267">
            <v>93.63318696402365</v>
          </cell>
          <cell r="P267">
            <v>167.83704630842925</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198.84138090631546</v>
          </cell>
          <cell r="P271">
            <v>493.55210915263092</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121.78326354484196</v>
          </cell>
          <cell r="N275">
            <v>16.810882664164296</v>
          </cell>
          <cell r="O275">
            <v>46.034432592206997</v>
          </cell>
          <cell r="P275">
            <v>70.372065132883705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25.443999999999999</v>
          </cell>
          <cell r="N292">
            <v>26.512</v>
          </cell>
          <cell r="O292">
            <v>26.026999999999997</v>
          </cell>
          <cell r="P292">
            <v>24.713000000000001</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60.945</v>
          </cell>
          <cell r="L296">
            <v>70.317000000000007</v>
          </cell>
          <cell r="M296">
            <v>89.39500000000001</v>
          </cell>
          <cell r="N296">
            <v>109.63300000000001</v>
          </cell>
          <cell r="O296">
            <v>129.69</v>
          </cell>
          <cell r="P296">
            <v>149.63399999999999</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81.671999999999997</v>
          </cell>
          <cell r="L297">
            <v>90.057000000000002</v>
          </cell>
          <cell r="M297">
            <v>96.423000000000002</v>
          </cell>
          <cell r="N297">
            <v>102.697</v>
          </cell>
          <cell r="O297">
            <v>108.667</v>
          </cell>
          <cell r="P297">
            <v>113.43600000000001</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185.77599999999998</v>
          </cell>
          <cell r="N298">
            <v>212.28799999999998</v>
          </cell>
          <cell r="O298">
            <v>238.31499999999997</v>
          </cell>
          <cell r="P298">
            <v>263.02799999999996</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60.945</v>
          </cell>
          <cell r="L304">
            <v>70.317000000000007</v>
          </cell>
          <cell r="M304">
            <v>89.39500000000001</v>
          </cell>
          <cell r="N304">
            <v>109.63300000000001</v>
          </cell>
          <cell r="O304">
            <v>129.69</v>
          </cell>
          <cell r="P304">
            <v>149.63399999999999</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81.671999999999997</v>
          </cell>
          <cell r="L308">
            <v>90.057000000000002</v>
          </cell>
          <cell r="M308">
            <v>96.423000000000002</v>
          </cell>
          <cell r="N308">
            <v>102.697</v>
          </cell>
          <cell r="O308">
            <v>108.667</v>
          </cell>
          <cell r="P308">
            <v>113.43600000000001</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185.77599999999998</v>
          </cell>
          <cell r="N312">
            <v>212.28799999999998</v>
          </cell>
          <cell r="O312">
            <v>238.31499999999997</v>
          </cell>
          <cell r="P312">
            <v>263.02799999999996</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3.3882192478345869</v>
          </cell>
          <cell r="P326">
            <v>8.5827216978345859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45.252190317834582</v>
          </cell>
          <cell r="P330">
            <v>53.834912015669168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25.581895458603</v>
          </cell>
          <cell r="P343">
            <v>62.315405017206004</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159.783460818603</v>
          </cell>
          <cell r="P347">
            <v>196.51697037720601</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69</v>
          </cell>
          <cell r="M350">
            <v>0</v>
          </cell>
          <cell r="N350">
            <v>0</v>
          </cell>
          <cell r="O350">
            <v>0</v>
          </cell>
          <cell r="P350">
            <v>69</v>
          </cell>
        </row>
        <row r="351">
          <cell r="A351">
            <v>349</v>
          </cell>
          <cell r="C351" t="str">
            <v>YTD Actual</v>
          </cell>
          <cell r="E351">
            <v>0</v>
          </cell>
          <cell r="F351">
            <v>0</v>
          </cell>
          <cell r="G351">
            <v>45</v>
          </cell>
          <cell r="H351">
            <v>45</v>
          </cell>
          <cell r="I351">
            <v>45</v>
          </cell>
          <cell r="J351">
            <v>100</v>
          </cell>
          <cell r="K351">
            <v>100</v>
          </cell>
          <cell r="L351">
            <v>169</v>
          </cell>
          <cell r="M351">
            <v>169</v>
          </cell>
          <cell r="N351">
            <v>169</v>
          </cell>
          <cell r="O351">
            <v>169</v>
          </cell>
          <cell r="P351">
            <v>237</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45</v>
          </cell>
          <cell r="H354">
            <v>45</v>
          </cell>
          <cell r="I354">
            <v>45</v>
          </cell>
          <cell r="J354">
            <v>100</v>
          </cell>
          <cell r="K354">
            <v>100</v>
          </cell>
          <cell r="L354">
            <v>100</v>
          </cell>
          <cell r="M354">
            <v>169</v>
          </cell>
          <cell r="N354">
            <v>169</v>
          </cell>
          <cell r="O354">
            <v>169</v>
          </cell>
          <cell r="P354">
            <v>237</v>
          </cell>
        </row>
        <row r="355">
          <cell r="A355">
            <v>353</v>
          </cell>
          <cell r="C355" t="str">
            <v>YTD Budget</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0</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0</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t="e">
            <v>#DIV/0!</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0</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0</v>
          </cell>
          <cell r="L14">
            <v>0</v>
          </cell>
          <cell r="M14">
            <v>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0</v>
          </cell>
          <cell r="L15">
            <v>0</v>
          </cell>
          <cell r="M15">
            <v>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t="e">
            <v>#DIV/0!</v>
          </cell>
          <cell r="L16" t="e">
            <v>#DIV/0!</v>
          </cell>
          <cell r="M16" t="e">
            <v>#DIV/0!</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0</v>
          </cell>
          <cell r="L17">
            <v>0</v>
          </cell>
          <cell r="M17">
            <v>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42418</v>
          </cell>
          <cell r="L21">
            <v>42418</v>
          </cell>
          <cell r="M21">
            <v>42418</v>
          </cell>
          <cell r="N21">
            <v>42418</v>
          </cell>
          <cell r="O21">
            <v>42418</v>
          </cell>
          <cell r="P21">
            <v>42418</v>
          </cell>
        </row>
        <row r="22">
          <cell r="A22">
            <v>20</v>
          </cell>
          <cell r="C22" t="str">
            <v>Electric Energy Sales (gWh)</v>
          </cell>
          <cell r="E22">
            <v>7282</v>
          </cell>
          <cell r="F22">
            <v>13747</v>
          </cell>
          <cell r="G22">
            <v>20486</v>
          </cell>
          <cell r="H22">
            <v>26495</v>
          </cell>
          <cell r="I22">
            <v>32783</v>
          </cell>
          <cell r="J22">
            <v>39721</v>
          </cell>
          <cell r="K22">
            <v>39721</v>
          </cell>
          <cell r="L22">
            <v>39721</v>
          </cell>
          <cell r="M22">
            <v>39721</v>
          </cell>
          <cell r="N22">
            <v>39721</v>
          </cell>
          <cell r="O22">
            <v>39721</v>
          </cell>
          <cell r="P22">
            <v>39721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0.93641850157951811</v>
          </cell>
          <cell r="L23">
            <v>0.93641850157951811</v>
          </cell>
          <cell r="M23">
            <v>0.93641850157951811</v>
          </cell>
          <cell r="N23">
            <v>0.93641850157951811</v>
          </cell>
          <cell r="O23">
            <v>0.93641850157951811</v>
          </cell>
          <cell r="P23">
            <v>0.93641850157951811</v>
          </cell>
        </row>
        <row r="24">
          <cell r="A24">
            <v>22</v>
          </cell>
          <cell r="C24" t="str">
            <v>Energy Purchased (gWh)</v>
          </cell>
          <cell r="E24">
            <v>7984</v>
          </cell>
          <cell r="F24">
            <v>15124</v>
          </cell>
          <cell r="G24">
            <v>22546</v>
          </cell>
          <cell r="H24">
            <v>29121</v>
          </cell>
          <cell r="I24">
            <v>36043</v>
          </cell>
          <cell r="J24">
            <v>43571</v>
          </cell>
          <cell r="K24">
            <v>43571</v>
          </cell>
          <cell r="L24">
            <v>43571</v>
          </cell>
          <cell r="M24">
            <v>43571</v>
          </cell>
          <cell r="N24">
            <v>43571</v>
          </cell>
          <cell r="O24">
            <v>43571</v>
          </cell>
          <cell r="P24">
            <v>43571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483.5</v>
          </cell>
          <cell r="G28">
            <v>475.61</v>
          </cell>
          <cell r="H28">
            <v>444.6</v>
          </cell>
          <cell r="I28">
            <v>505.97</v>
          </cell>
          <cell r="J28">
            <v>577.80999999999995</v>
          </cell>
          <cell r="K28">
            <v>0</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0</v>
          </cell>
          <cell r="L29">
            <v>0</v>
          </cell>
          <cell r="M29">
            <v>0</v>
          </cell>
          <cell r="N29">
            <v>0</v>
          </cell>
          <cell r="O29">
            <v>0</v>
          </cell>
          <cell r="P29">
            <v>0</v>
          </cell>
        </row>
        <row r="30">
          <cell r="A30">
            <v>28</v>
          </cell>
          <cell r="C30" t="str">
            <v>Direct Expenses</v>
          </cell>
          <cell r="E30">
            <v>25.619999999999997</v>
          </cell>
          <cell r="F30">
            <v>26.64</v>
          </cell>
          <cell r="G30">
            <v>32.479999999999997</v>
          </cell>
          <cell r="H30">
            <v>34.909999999999997</v>
          </cell>
          <cell r="I30">
            <v>31.29</v>
          </cell>
          <cell r="J30">
            <v>37.950000000000003</v>
          </cell>
          <cell r="K30">
            <v>0</v>
          </cell>
          <cell r="L30">
            <v>0</v>
          </cell>
          <cell r="M30">
            <v>0</v>
          </cell>
          <cell r="N30">
            <v>0</v>
          </cell>
          <cell r="O30">
            <v>0</v>
          </cell>
          <cell r="P30">
            <v>0</v>
          </cell>
        </row>
        <row r="31">
          <cell r="A31">
            <v>29</v>
          </cell>
          <cell r="C31" t="str">
            <v>Indirect Expenses</v>
          </cell>
          <cell r="E31">
            <v>27.68</v>
          </cell>
          <cell r="F31">
            <v>22.549999999999997</v>
          </cell>
          <cell r="G31">
            <v>25.4</v>
          </cell>
          <cell r="H31">
            <v>28.82</v>
          </cell>
          <cell r="I31">
            <v>25.47</v>
          </cell>
          <cell r="J31">
            <v>29.94</v>
          </cell>
          <cell r="K31">
            <v>0</v>
          </cell>
          <cell r="L31">
            <v>0</v>
          </cell>
          <cell r="M31">
            <v>0</v>
          </cell>
          <cell r="N31">
            <v>0</v>
          </cell>
          <cell r="O31">
            <v>0</v>
          </cell>
          <cell r="P31">
            <v>0</v>
          </cell>
        </row>
        <row r="32">
          <cell r="A32">
            <v>30</v>
          </cell>
          <cell r="C32" t="str">
            <v>SG &amp;A</v>
          </cell>
          <cell r="E32">
            <v>11.49</v>
          </cell>
          <cell r="F32">
            <v>12.62</v>
          </cell>
          <cell r="G32">
            <v>5.56</v>
          </cell>
          <cell r="H32">
            <v>6.02</v>
          </cell>
          <cell r="I32">
            <v>11.339999999999998</v>
          </cell>
          <cell r="J32">
            <v>5.0599999999999996</v>
          </cell>
          <cell r="K32">
            <v>0</v>
          </cell>
          <cell r="L32">
            <v>0</v>
          </cell>
          <cell r="M32">
            <v>0</v>
          </cell>
          <cell r="N32">
            <v>0</v>
          </cell>
          <cell r="O32">
            <v>0</v>
          </cell>
          <cell r="P32">
            <v>0</v>
          </cell>
        </row>
        <row r="33">
          <cell r="A33">
            <v>31</v>
          </cell>
          <cell r="C33" t="str">
            <v>BSC</v>
          </cell>
          <cell r="E33">
            <v>0</v>
          </cell>
          <cell r="F33">
            <v>0.01</v>
          </cell>
          <cell r="G33">
            <v>5.23</v>
          </cell>
          <cell r="H33">
            <v>7.08</v>
          </cell>
          <cell r="I33">
            <v>6.46</v>
          </cell>
          <cell r="J33">
            <v>6.28</v>
          </cell>
          <cell r="K33">
            <v>0</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0</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v>
          </cell>
          <cell r="L36">
            <v>0</v>
          </cell>
          <cell r="M36">
            <v>0</v>
          </cell>
          <cell r="N36">
            <v>0</v>
          </cell>
          <cell r="O36">
            <v>0</v>
          </cell>
          <cell r="P36">
            <v>0</v>
          </cell>
        </row>
        <row r="37">
          <cell r="A37">
            <v>35</v>
          </cell>
          <cell r="C37" t="str">
            <v>Other Operating Expenses</v>
          </cell>
          <cell r="E37">
            <v>0.51</v>
          </cell>
          <cell r="F37">
            <v>6.2</v>
          </cell>
          <cell r="G37">
            <v>0.98</v>
          </cell>
          <cell r="H37">
            <v>-1.48</v>
          </cell>
          <cell r="I37">
            <v>-1.0000000000000009E-2</v>
          </cell>
          <cell r="J37">
            <v>-0.12</v>
          </cell>
          <cell r="K37">
            <v>0</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0</v>
          </cell>
          <cell r="L38">
            <v>0</v>
          </cell>
          <cell r="M38">
            <v>0</v>
          </cell>
          <cell r="N38">
            <v>0</v>
          </cell>
          <cell r="O38">
            <v>0</v>
          </cell>
          <cell r="P38">
            <v>0</v>
          </cell>
        </row>
        <row r="39">
          <cell r="A39">
            <v>37</v>
          </cell>
          <cell r="C39" t="str">
            <v>Total O&amp;M, Other</v>
          </cell>
          <cell r="E39">
            <v>84.259999999999991</v>
          </cell>
          <cell r="F39">
            <v>102.89</v>
          </cell>
          <cell r="G39">
            <v>98.63</v>
          </cell>
          <cell r="H39">
            <v>101.30999999999999</v>
          </cell>
          <cell r="I39">
            <v>99.029999999999987</v>
          </cell>
          <cell r="J39">
            <v>107.96000000000001</v>
          </cell>
          <cell r="K39">
            <v>0</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331.37</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44.800000000000004</v>
          </cell>
          <cell r="K41">
            <v>0</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60.12</v>
          </cell>
          <cell r="K42">
            <v>0</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63.280999999999992</v>
          </cell>
          <cell r="F44">
            <v>27.196999999999932</v>
          </cell>
          <cell r="G44">
            <v>55.651000000000025</v>
          </cell>
          <cell r="H44">
            <v>37.662999999999968</v>
          </cell>
          <cell r="I44">
            <v>67.082000000000022</v>
          </cell>
          <cell r="J44">
            <v>77.64</v>
          </cell>
          <cell r="K44">
            <v>0</v>
          </cell>
          <cell r="L44">
            <v>0</v>
          </cell>
          <cell r="M44">
            <v>0</v>
          </cell>
          <cell r="N44">
            <v>0</v>
          </cell>
          <cell r="O44">
            <v>0</v>
          </cell>
          <cell r="P44">
            <v>0</v>
          </cell>
        </row>
        <row r="45">
          <cell r="A45">
            <v>43</v>
          </cell>
          <cell r="C45" t="str">
            <v>EPS</v>
          </cell>
          <cell r="E45">
            <v>0.19899685534591191</v>
          </cell>
          <cell r="F45">
            <v>8.5525157232704194E-2</v>
          </cell>
          <cell r="G45">
            <v>0.17500314465408812</v>
          </cell>
          <cell r="H45">
            <v>0.11843710691823889</v>
          </cell>
          <cell r="I45">
            <v>0.21094968553459126</v>
          </cell>
          <cell r="J45">
            <v>0.24415094339622642</v>
          </cell>
          <cell r="K45">
            <v>0</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971.19</v>
          </cell>
          <cell r="G48">
            <v>1446.8000000000002</v>
          </cell>
          <cell r="H48">
            <v>444.6</v>
          </cell>
          <cell r="I48">
            <v>950.57</v>
          </cell>
          <cell r="J48">
            <v>1528.38</v>
          </cell>
          <cell r="K48">
            <v>0</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0</v>
          </cell>
          <cell r="L49">
            <v>0</v>
          </cell>
          <cell r="M49">
            <v>0</v>
          </cell>
          <cell r="N49">
            <v>0</v>
          </cell>
          <cell r="O49">
            <v>0</v>
          </cell>
          <cell r="P49">
            <v>0</v>
          </cell>
        </row>
        <row r="50">
          <cell r="A50">
            <v>48</v>
          </cell>
          <cell r="C50" t="str">
            <v>Direct Expenses</v>
          </cell>
          <cell r="E50">
            <v>25.619999999999997</v>
          </cell>
          <cell r="F50">
            <v>52.260000000000005</v>
          </cell>
          <cell r="G50">
            <v>84.740000000000009</v>
          </cell>
          <cell r="H50">
            <v>34.909999999999997</v>
          </cell>
          <cell r="I50">
            <v>66.2</v>
          </cell>
          <cell r="J50">
            <v>104.15</v>
          </cell>
          <cell r="K50">
            <v>0</v>
          </cell>
          <cell r="L50">
            <v>0</v>
          </cell>
          <cell r="M50">
            <v>0</v>
          </cell>
          <cell r="N50">
            <v>0</v>
          </cell>
          <cell r="O50">
            <v>0</v>
          </cell>
          <cell r="P50">
            <v>0</v>
          </cell>
        </row>
        <row r="51">
          <cell r="A51">
            <v>49</v>
          </cell>
          <cell r="C51" t="str">
            <v>Indirect Expenses</v>
          </cell>
          <cell r="E51">
            <v>27.68</v>
          </cell>
          <cell r="F51">
            <v>50.230000000000004</v>
          </cell>
          <cell r="G51">
            <v>75.63</v>
          </cell>
          <cell r="H51">
            <v>28.82</v>
          </cell>
          <cell r="I51">
            <v>54.29</v>
          </cell>
          <cell r="J51">
            <v>84.22999999999999</v>
          </cell>
          <cell r="K51">
            <v>0</v>
          </cell>
          <cell r="L51">
            <v>0</v>
          </cell>
          <cell r="M51">
            <v>0</v>
          </cell>
          <cell r="N51">
            <v>0</v>
          </cell>
          <cell r="O51">
            <v>0</v>
          </cell>
          <cell r="P51">
            <v>0</v>
          </cell>
        </row>
        <row r="52">
          <cell r="A52">
            <v>50</v>
          </cell>
          <cell r="C52" t="str">
            <v>SG &amp;A</v>
          </cell>
          <cell r="E52">
            <v>11.49</v>
          </cell>
          <cell r="F52">
            <v>24.110000000000003</v>
          </cell>
          <cell r="G52">
            <v>29.669999999999998</v>
          </cell>
          <cell r="H52">
            <v>6.02</v>
          </cell>
          <cell r="I52">
            <v>17.36</v>
          </cell>
          <cell r="J52">
            <v>22.419999999999995</v>
          </cell>
          <cell r="K52">
            <v>0</v>
          </cell>
          <cell r="L52">
            <v>0</v>
          </cell>
          <cell r="M52">
            <v>0</v>
          </cell>
          <cell r="N52">
            <v>0</v>
          </cell>
          <cell r="O52">
            <v>0</v>
          </cell>
          <cell r="P52">
            <v>0</v>
          </cell>
        </row>
        <row r="53">
          <cell r="A53">
            <v>51</v>
          </cell>
          <cell r="C53" t="str">
            <v>BSC</v>
          </cell>
          <cell r="E53">
            <v>0</v>
          </cell>
          <cell r="F53">
            <v>0.01</v>
          </cell>
          <cell r="G53">
            <v>5.24</v>
          </cell>
          <cell r="H53">
            <v>7.08</v>
          </cell>
          <cell r="I53">
            <v>13.54</v>
          </cell>
          <cell r="J53">
            <v>19.82</v>
          </cell>
          <cell r="K53">
            <v>0</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0</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v>
          </cell>
          <cell r="L56">
            <v>0</v>
          </cell>
          <cell r="M56">
            <v>0</v>
          </cell>
          <cell r="N56">
            <v>0</v>
          </cell>
          <cell r="O56">
            <v>0</v>
          </cell>
          <cell r="P56">
            <v>0</v>
          </cell>
        </row>
        <row r="57">
          <cell r="A57">
            <v>55</v>
          </cell>
          <cell r="C57" t="str">
            <v>Other Operating Expenses</v>
          </cell>
          <cell r="E57">
            <v>0.51</v>
          </cell>
          <cell r="F57">
            <v>6.71</v>
          </cell>
          <cell r="G57">
            <v>7.6899999999999995</v>
          </cell>
          <cell r="H57">
            <v>-1.48</v>
          </cell>
          <cell r="I57">
            <v>-1.49</v>
          </cell>
          <cell r="J57">
            <v>-1.6100000000000003</v>
          </cell>
          <cell r="K57">
            <v>0</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0</v>
          </cell>
          <cell r="L58">
            <v>0</v>
          </cell>
          <cell r="M58">
            <v>0</v>
          </cell>
          <cell r="N58">
            <v>0</v>
          </cell>
          <cell r="O58">
            <v>0</v>
          </cell>
          <cell r="P58">
            <v>0</v>
          </cell>
        </row>
        <row r="59">
          <cell r="A59">
            <v>57</v>
          </cell>
          <cell r="C59" t="str">
            <v>Total O&amp;M, Other</v>
          </cell>
          <cell r="E59">
            <v>84.259999999999991</v>
          </cell>
          <cell r="F59">
            <v>187.15</v>
          </cell>
          <cell r="G59">
            <v>285.77999999999997</v>
          </cell>
          <cell r="H59">
            <v>101.30999999999999</v>
          </cell>
          <cell r="I59">
            <v>200.34</v>
          </cell>
          <cell r="J59">
            <v>308.29999999999995</v>
          </cell>
          <cell r="K59">
            <v>0</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0</v>
          </cell>
          <cell r="L60">
            <v>0</v>
          </cell>
          <cell r="M60">
            <v>0</v>
          </cell>
          <cell r="N60">
            <v>0</v>
          </cell>
          <cell r="O60">
            <v>0</v>
          </cell>
          <cell r="P60">
            <v>0</v>
          </cell>
        </row>
        <row r="61">
          <cell r="A61">
            <v>59</v>
          </cell>
          <cell r="C61" t="str">
            <v>Net Income</v>
          </cell>
          <cell r="E61">
            <v>63.280999999999992</v>
          </cell>
          <cell r="F61">
            <v>90.477999999999923</v>
          </cell>
          <cell r="G61">
            <v>146.12899999999996</v>
          </cell>
          <cell r="H61">
            <v>37.662999999999968</v>
          </cell>
          <cell r="I61">
            <v>104.74499999999999</v>
          </cell>
          <cell r="J61">
            <v>182.38499999999999</v>
          </cell>
          <cell r="K61">
            <v>0</v>
          </cell>
          <cell r="L61">
            <v>0</v>
          </cell>
          <cell r="M61">
            <v>0</v>
          </cell>
          <cell r="N61">
            <v>0</v>
          </cell>
          <cell r="O61">
            <v>0</v>
          </cell>
          <cell r="P61">
            <v>0</v>
          </cell>
        </row>
        <row r="62">
          <cell r="A62">
            <v>60</v>
          </cell>
          <cell r="C62" t="str">
            <v>EPS</v>
          </cell>
          <cell r="E62">
            <v>0.19899685534591191</v>
          </cell>
          <cell r="F62">
            <v>0.28452201257861609</v>
          </cell>
          <cell r="G62">
            <v>0.45952515723270426</v>
          </cell>
          <cell r="H62">
            <v>0.11843710691823889</v>
          </cell>
          <cell r="I62">
            <v>0.32938679245283015</v>
          </cell>
          <cell r="J62">
            <v>0.57353773584905654</v>
          </cell>
          <cell r="K62">
            <v>0</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971.19</v>
          </cell>
          <cell r="G65">
            <v>1446.8</v>
          </cell>
          <cell r="H65">
            <v>1891.4</v>
          </cell>
          <cell r="I65">
            <v>2397.37</v>
          </cell>
          <cell r="J65">
            <v>2975.1800000000003</v>
          </cell>
          <cell r="K65">
            <v>0</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0</v>
          </cell>
          <cell r="L66">
            <v>0</v>
          </cell>
          <cell r="M66">
            <v>0</v>
          </cell>
          <cell r="N66">
            <v>0</v>
          </cell>
          <cell r="O66">
            <v>0</v>
          </cell>
          <cell r="P66">
            <v>0</v>
          </cell>
        </row>
        <row r="67">
          <cell r="A67">
            <v>65</v>
          </cell>
          <cell r="C67" t="str">
            <v>Direct Expenses</v>
          </cell>
          <cell r="E67">
            <v>25.619999999999997</v>
          </cell>
          <cell r="F67">
            <v>52.260000000000005</v>
          </cell>
          <cell r="G67">
            <v>84.74</v>
          </cell>
          <cell r="H67">
            <v>119.65</v>
          </cell>
          <cell r="I67">
            <v>150.94</v>
          </cell>
          <cell r="J67">
            <v>188.89</v>
          </cell>
          <cell r="K67">
            <v>0</v>
          </cell>
          <cell r="L67">
            <v>0</v>
          </cell>
          <cell r="M67">
            <v>0</v>
          </cell>
          <cell r="N67">
            <v>0</v>
          </cell>
          <cell r="O67">
            <v>0</v>
          </cell>
          <cell r="P67">
            <v>0</v>
          </cell>
        </row>
        <row r="68">
          <cell r="A68">
            <v>66</v>
          </cell>
          <cell r="C68" t="str">
            <v>Indirect Expenses</v>
          </cell>
          <cell r="E68">
            <v>27.68</v>
          </cell>
          <cell r="F68">
            <v>50.230000000000004</v>
          </cell>
          <cell r="G68">
            <v>75.63</v>
          </cell>
          <cell r="H68">
            <v>104.44999999999999</v>
          </cell>
          <cell r="I68">
            <v>129.91999999999999</v>
          </cell>
          <cell r="J68">
            <v>159.86000000000001</v>
          </cell>
          <cell r="K68">
            <v>0</v>
          </cell>
          <cell r="L68">
            <v>0</v>
          </cell>
          <cell r="M68">
            <v>0</v>
          </cell>
          <cell r="N68">
            <v>0</v>
          </cell>
          <cell r="O68">
            <v>0</v>
          </cell>
          <cell r="P68">
            <v>0</v>
          </cell>
        </row>
        <row r="69">
          <cell r="A69">
            <v>67</v>
          </cell>
          <cell r="C69" t="str">
            <v>SG &amp;A</v>
          </cell>
          <cell r="E69">
            <v>11.49</v>
          </cell>
          <cell r="F69">
            <v>24.110000000000003</v>
          </cell>
          <cell r="G69">
            <v>29.669999999999998</v>
          </cell>
          <cell r="H69">
            <v>35.69</v>
          </cell>
          <cell r="I69">
            <v>47.029999999999994</v>
          </cell>
          <cell r="J69">
            <v>52.09</v>
          </cell>
          <cell r="K69">
            <v>0</v>
          </cell>
          <cell r="L69">
            <v>0</v>
          </cell>
          <cell r="M69">
            <v>0</v>
          </cell>
          <cell r="N69">
            <v>0</v>
          </cell>
          <cell r="O69">
            <v>0</v>
          </cell>
          <cell r="P69">
            <v>0</v>
          </cell>
        </row>
        <row r="70">
          <cell r="A70">
            <v>68</v>
          </cell>
          <cell r="C70" t="str">
            <v>BSC</v>
          </cell>
          <cell r="E70">
            <v>0</v>
          </cell>
          <cell r="F70">
            <v>0.01</v>
          </cell>
          <cell r="G70">
            <v>5.24</v>
          </cell>
          <cell r="H70">
            <v>12.32</v>
          </cell>
          <cell r="I70">
            <v>18.78</v>
          </cell>
          <cell r="J70">
            <v>25.060000000000002</v>
          </cell>
          <cell r="K70">
            <v>0</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0</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v>
          </cell>
          <cell r="L73">
            <v>0</v>
          </cell>
          <cell r="M73">
            <v>0</v>
          </cell>
          <cell r="N73">
            <v>0</v>
          </cell>
          <cell r="O73">
            <v>0</v>
          </cell>
          <cell r="P73">
            <v>0</v>
          </cell>
        </row>
        <row r="74">
          <cell r="A74">
            <v>72</v>
          </cell>
          <cell r="C74" t="str">
            <v>Other Operating Expenses</v>
          </cell>
          <cell r="E74">
            <v>0.51</v>
          </cell>
          <cell r="F74">
            <v>6.71</v>
          </cell>
          <cell r="G74">
            <v>7.69</v>
          </cell>
          <cell r="H74">
            <v>6.21</v>
          </cell>
          <cell r="I74">
            <v>6.2</v>
          </cell>
          <cell r="J74">
            <v>6.08</v>
          </cell>
          <cell r="K74">
            <v>0</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0</v>
          </cell>
          <cell r="L75">
            <v>0</v>
          </cell>
          <cell r="M75">
            <v>0</v>
          </cell>
          <cell r="N75">
            <v>0</v>
          </cell>
          <cell r="O75">
            <v>0</v>
          </cell>
          <cell r="P75">
            <v>0</v>
          </cell>
        </row>
        <row r="76">
          <cell r="A76">
            <v>74</v>
          </cell>
          <cell r="C76" t="str">
            <v>Total O&amp;M, Other</v>
          </cell>
          <cell r="E76">
            <v>84.259999999999991</v>
          </cell>
          <cell r="F76">
            <v>187.15</v>
          </cell>
          <cell r="G76">
            <v>285.77999999999997</v>
          </cell>
          <cell r="H76">
            <v>387.08999999999992</v>
          </cell>
          <cell r="I76">
            <v>486.11999999999989</v>
          </cell>
          <cell r="J76">
            <v>594.07999999999993</v>
          </cell>
          <cell r="K76">
            <v>0</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0</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242.78600000000003</v>
          </cell>
          <cell r="K78">
            <v>0</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271.54999999999995</v>
          </cell>
          <cell r="K79">
            <v>0</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63.280999999999992</v>
          </cell>
          <cell r="F81">
            <v>90.477999999999923</v>
          </cell>
          <cell r="G81">
            <v>146.12899999999996</v>
          </cell>
          <cell r="H81">
            <v>183.79199999999992</v>
          </cell>
          <cell r="I81">
            <v>250.87399999999997</v>
          </cell>
          <cell r="J81">
            <v>328.51399999999995</v>
          </cell>
          <cell r="K81">
            <v>0</v>
          </cell>
          <cell r="L81">
            <v>0</v>
          </cell>
          <cell r="M81">
            <v>0</v>
          </cell>
          <cell r="N81">
            <v>0</v>
          </cell>
          <cell r="O81">
            <v>0</v>
          </cell>
          <cell r="P81">
            <v>0</v>
          </cell>
        </row>
        <row r="82">
          <cell r="A82">
            <v>80</v>
          </cell>
          <cell r="C82" t="str">
            <v>EPS</v>
          </cell>
          <cell r="E82">
            <v>0.19899685534591191</v>
          </cell>
          <cell r="F82">
            <v>0.28452201257861609</v>
          </cell>
          <cell r="G82">
            <v>0.45952515723270426</v>
          </cell>
          <cell r="H82">
            <v>0.57796226415094309</v>
          </cell>
          <cell r="I82">
            <v>0.78891194968553446</v>
          </cell>
          <cell r="J82">
            <v>1.0330628930817609</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971.19</v>
          </cell>
          <cell r="G181">
            <v>1446.8000000000002</v>
          </cell>
          <cell r="H181">
            <v>1891.4</v>
          </cell>
          <cell r="I181">
            <v>2397.37</v>
          </cell>
          <cell r="J181">
            <v>2975.18</v>
          </cell>
          <cell r="K181">
            <v>3712.7599999999998</v>
          </cell>
          <cell r="L181">
            <v>4358.5199999999995</v>
          </cell>
          <cell r="M181">
            <v>4888.3599999999997</v>
          </cell>
          <cell r="N181">
            <v>5358.46</v>
          </cell>
          <cell r="O181">
            <v>5799.88</v>
          </cell>
          <cell r="P181">
            <v>6277.54</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25.619999999999997</v>
          </cell>
          <cell r="F189">
            <v>52.26</v>
          </cell>
          <cell r="G189">
            <v>84.74</v>
          </cell>
          <cell r="H189">
            <v>119.64999999999999</v>
          </cell>
          <cell r="I189">
            <v>150.94</v>
          </cell>
          <cell r="J189">
            <v>188.89</v>
          </cell>
          <cell r="K189">
            <v>224.98999999999998</v>
          </cell>
          <cell r="L189">
            <v>259.52999999999997</v>
          </cell>
          <cell r="M189">
            <v>290.63</v>
          </cell>
          <cell r="N189">
            <v>321.93</v>
          </cell>
          <cell r="O189">
            <v>351.93</v>
          </cell>
          <cell r="P189">
            <v>383.03000000000003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27.68</v>
          </cell>
          <cell r="F193">
            <v>50.23</v>
          </cell>
          <cell r="G193">
            <v>75.63</v>
          </cell>
          <cell r="H193">
            <v>104.44999999999999</v>
          </cell>
          <cell r="I193">
            <v>129.91999999999999</v>
          </cell>
          <cell r="J193">
            <v>159.85999999999999</v>
          </cell>
          <cell r="K193">
            <v>192.95999999999998</v>
          </cell>
          <cell r="L193">
            <v>226.32999999999998</v>
          </cell>
          <cell r="M193">
            <v>265.75</v>
          </cell>
          <cell r="N193">
            <v>301.39</v>
          </cell>
          <cell r="O193">
            <v>334.87</v>
          </cell>
          <cell r="P193">
            <v>373.43</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11.49</v>
          </cell>
          <cell r="F197">
            <v>24.11</v>
          </cell>
          <cell r="G197">
            <v>29.669999999999998</v>
          </cell>
          <cell r="H197">
            <v>35.69</v>
          </cell>
          <cell r="I197">
            <v>47.029999999999994</v>
          </cell>
          <cell r="J197">
            <v>52.089999999999996</v>
          </cell>
          <cell r="K197">
            <v>57.39</v>
          </cell>
          <cell r="L197">
            <v>68.489999999999995</v>
          </cell>
          <cell r="M197">
            <v>73.39</v>
          </cell>
          <cell r="N197">
            <v>84.69</v>
          </cell>
          <cell r="O197">
            <v>95.09</v>
          </cell>
          <cell r="P197">
            <v>107.59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0</v>
          </cell>
          <cell r="F201">
            <v>0.01</v>
          </cell>
          <cell r="G201">
            <v>5.24</v>
          </cell>
          <cell r="H201">
            <v>12.32</v>
          </cell>
          <cell r="I201">
            <v>18.78</v>
          </cell>
          <cell r="J201">
            <v>25.060000000000002</v>
          </cell>
          <cell r="K201">
            <v>31.520000000000003</v>
          </cell>
          <cell r="L201">
            <v>37.980000000000004</v>
          </cell>
          <cell r="M201">
            <v>44.440000000000005</v>
          </cell>
          <cell r="N201">
            <v>50.900000000000006</v>
          </cell>
          <cell r="O201">
            <v>57.360000000000007</v>
          </cell>
          <cell r="P201">
            <v>64.34</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0.51</v>
          </cell>
          <cell r="F217">
            <v>6.71</v>
          </cell>
          <cell r="G217">
            <v>7.6899999999999995</v>
          </cell>
          <cell r="H217">
            <v>6.2099999999999991</v>
          </cell>
          <cell r="I217">
            <v>6.1999999999999993</v>
          </cell>
          <cell r="J217">
            <v>6.0799999999999992</v>
          </cell>
          <cell r="K217">
            <v>6.879999999999999</v>
          </cell>
          <cell r="L217">
            <v>7.9799999999999986</v>
          </cell>
          <cell r="M217">
            <v>7.3699999999999983</v>
          </cell>
          <cell r="N217">
            <v>7.6199999999999983</v>
          </cell>
          <cell r="O217">
            <v>6.9399999999999986</v>
          </cell>
          <cell r="P217">
            <v>7.0199999999999978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84.259999999999991</v>
          </cell>
          <cell r="F225">
            <v>187.15</v>
          </cell>
          <cell r="G225">
            <v>285.77999999999997</v>
          </cell>
          <cell r="H225">
            <v>387.08999999999992</v>
          </cell>
          <cell r="I225">
            <v>486.11999999999989</v>
          </cell>
          <cell r="J225">
            <v>594.07999999999993</v>
          </cell>
          <cell r="K225">
            <v>705.04</v>
          </cell>
          <cell r="L225">
            <v>822.51</v>
          </cell>
          <cell r="M225">
            <v>934.18000000000006</v>
          </cell>
          <cell r="N225">
            <v>1047.6300000000001</v>
          </cell>
          <cell r="O225">
            <v>1156.7900000000002</v>
          </cell>
          <cell r="P225">
            <v>1276.5100000000002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242.786</v>
          </cell>
          <cell r="K233">
            <v>283.67200000000003</v>
          </cell>
          <cell r="L233">
            <v>324.08199999999999</v>
          </cell>
          <cell r="M233">
            <v>364.73899999999998</v>
          </cell>
          <cell r="N233">
            <v>405.32</v>
          </cell>
          <cell r="O233">
            <v>445.75099999999998</v>
          </cell>
          <cell r="P233">
            <v>486.47099999999995</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63.280999999999992</v>
          </cell>
          <cell r="F245">
            <v>90.477999999999923</v>
          </cell>
          <cell r="G245">
            <v>146.12899999999996</v>
          </cell>
          <cell r="H245">
            <v>183.79199999999992</v>
          </cell>
          <cell r="I245">
            <v>250.87399999999994</v>
          </cell>
          <cell r="J245">
            <v>328.51399999999995</v>
          </cell>
          <cell r="K245">
            <v>398.81799999999998</v>
          </cell>
          <cell r="L245">
            <v>430.58799999999985</v>
          </cell>
          <cell r="M245">
            <v>501.65099999999973</v>
          </cell>
          <cell r="N245">
            <v>545.84999999999968</v>
          </cell>
          <cell r="O245">
            <v>578.44899999999961</v>
          </cell>
          <cell r="P245">
            <v>605.13899999999967</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0.19899685534591191</v>
          </cell>
          <cell r="F249">
            <v>0.28452201257861609</v>
          </cell>
          <cell r="G249">
            <v>0.45952515723270432</v>
          </cell>
          <cell r="H249">
            <v>0.57796226415094309</v>
          </cell>
          <cell r="I249">
            <v>0.78891194968553446</v>
          </cell>
          <cell r="J249">
            <v>1.0330628930817609</v>
          </cell>
          <cell r="K249">
            <v>1.2541446540880503</v>
          </cell>
          <cell r="L249">
            <v>1.3540503144654084</v>
          </cell>
          <cell r="M249">
            <v>1.5775188679245273</v>
          </cell>
          <cell r="N249">
            <v>1.7165094339622633</v>
          </cell>
          <cell r="O249">
            <v>1.8190220125786152</v>
          </cell>
          <cell r="P249">
            <v>1.9029528301886782</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971.19</v>
          </cell>
          <cell r="G254">
            <v>1446.8000000000002</v>
          </cell>
          <cell r="H254">
            <v>444.6</v>
          </cell>
          <cell r="I254">
            <v>950.57</v>
          </cell>
          <cell r="J254">
            <v>1528.38</v>
          </cell>
          <cell r="K254">
            <v>737.58</v>
          </cell>
          <cell r="L254">
            <v>1383.3400000000001</v>
          </cell>
          <cell r="M254">
            <v>1913.1800000000003</v>
          </cell>
          <cell r="N254">
            <v>470.1</v>
          </cell>
          <cell r="O254">
            <v>911.52</v>
          </cell>
          <cell r="P254">
            <v>1389.18</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65.299999999999983</v>
          </cell>
          <cell r="F262">
            <v>140.52000000000001</v>
          </cell>
          <cell r="G262">
            <v>213.67999999999998</v>
          </cell>
          <cell r="H262">
            <v>77.479999999999933</v>
          </cell>
          <cell r="I262">
            <v>155.83999999999989</v>
          </cell>
          <cell r="J262">
            <v>239.00999999999996</v>
          </cell>
          <cell r="K262">
            <v>84.859999999999985</v>
          </cell>
          <cell r="L262">
            <v>174.53000000000006</v>
          </cell>
          <cell r="M262">
            <v>260.80000000000007</v>
          </cell>
          <cell r="N262">
            <v>87.950000000000045</v>
          </cell>
          <cell r="O262">
            <v>170.61000000000013</v>
          </cell>
          <cell r="P262">
            <v>263.5300000000002</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113.72</v>
          </cell>
          <cell r="F266">
            <v>256.65999999999997</v>
          </cell>
          <cell r="G266">
            <v>383.53999999999996</v>
          </cell>
          <cell r="H266">
            <v>115.8</v>
          </cell>
          <cell r="I266">
            <v>276.75</v>
          </cell>
          <cell r="J266">
            <v>459.31</v>
          </cell>
          <cell r="K266">
            <v>163.4</v>
          </cell>
          <cell r="L266">
            <v>264.17</v>
          </cell>
          <cell r="M266">
            <v>428.62</v>
          </cell>
          <cell r="N266">
            <v>120.93</v>
          </cell>
          <cell r="O266">
            <v>223.07</v>
          </cell>
          <cell r="P266">
            <v>315.89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63.280999999999992</v>
          </cell>
          <cell r="F270">
            <v>90.477999999999923</v>
          </cell>
          <cell r="G270">
            <v>146.12899999999996</v>
          </cell>
          <cell r="H270">
            <v>37.662999999999968</v>
          </cell>
          <cell r="I270">
            <v>104.74499999999999</v>
          </cell>
          <cell r="J270">
            <v>182.38499999999999</v>
          </cell>
          <cell r="K270">
            <v>70.304000000000002</v>
          </cell>
          <cell r="L270">
            <v>102.07399999999984</v>
          </cell>
          <cell r="M270">
            <v>173.13699999999972</v>
          </cell>
          <cell r="N270">
            <v>44.198999999999991</v>
          </cell>
          <cell r="O270">
            <v>76.797999999999945</v>
          </cell>
          <cell r="P270">
            <v>103.48799999999994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0</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464.93</v>
          </cell>
          <cell r="L294">
            <v>464.93</v>
          </cell>
          <cell r="M294">
            <v>464.93</v>
          </cell>
          <cell r="N294">
            <v>464.93</v>
          </cell>
          <cell r="O294">
            <v>464.93</v>
          </cell>
          <cell r="P294">
            <v>464.93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0</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2.81</v>
          </cell>
          <cell r="F312">
            <v>9.4</v>
          </cell>
          <cell r="G312">
            <v>5.35</v>
          </cell>
          <cell r="H312">
            <v>5.34</v>
          </cell>
          <cell r="I312">
            <v>5.84</v>
          </cell>
          <cell r="J312">
            <v>6.9799999999999995</v>
          </cell>
          <cell r="K312">
            <v>0</v>
          </cell>
          <cell r="L312">
            <v>0</v>
          </cell>
          <cell r="M312">
            <v>0</v>
          </cell>
          <cell r="N312">
            <v>0</v>
          </cell>
          <cell r="O312">
            <v>0</v>
          </cell>
          <cell r="P312">
            <v>0</v>
          </cell>
        </row>
        <row r="313">
          <cell r="A313">
            <v>311</v>
          </cell>
          <cell r="C313" t="str">
            <v>QTD Actual</v>
          </cell>
          <cell r="E313">
            <v>2.81</v>
          </cell>
          <cell r="F313">
            <v>12.21</v>
          </cell>
          <cell r="G313">
            <v>17.560000000000002</v>
          </cell>
          <cell r="H313">
            <v>5.34</v>
          </cell>
          <cell r="I313">
            <v>11.18</v>
          </cell>
          <cell r="J313">
            <v>18.16</v>
          </cell>
          <cell r="K313">
            <v>0</v>
          </cell>
          <cell r="L313">
            <v>0</v>
          </cell>
          <cell r="M313">
            <v>0</v>
          </cell>
          <cell r="N313">
            <v>0</v>
          </cell>
          <cell r="O313">
            <v>0</v>
          </cell>
          <cell r="P313">
            <v>0</v>
          </cell>
        </row>
        <row r="314">
          <cell r="A314">
            <v>312</v>
          </cell>
          <cell r="C314" t="str">
            <v>YTD Actual</v>
          </cell>
          <cell r="E314">
            <v>2.81</v>
          </cell>
          <cell r="F314">
            <v>12.21</v>
          </cell>
          <cell r="G314">
            <v>17.560000000000002</v>
          </cell>
          <cell r="H314">
            <v>22.9</v>
          </cell>
          <cell r="I314">
            <v>28.740000000000002</v>
          </cell>
          <cell r="J314">
            <v>35.720000000000006</v>
          </cell>
          <cell r="K314">
            <v>0</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2.81</v>
          </cell>
          <cell r="F321">
            <v>12.21</v>
          </cell>
          <cell r="G321">
            <v>17.560000000000002</v>
          </cell>
          <cell r="H321">
            <v>5.34</v>
          </cell>
          <cell r="I321">
            <v>11.18</v>
          </cell>
          <cell r="J321">
            <v>18.16</v>
          </cell>
          <cell r="K321">
            <v>5.4</v>
          </cell>
          <cell r="L321">
            <v>10.8</v>
          </cell>
          <cell r="M321">
            <v>16.200000000000003</v>
          </cell>
          <cell r="N321">
            <v>5.4</v>
          </cell>
          <cell r="O321">
            <v>10.8</v>
          </cell>
          <cell r="P321">
            <v>16.200000000000003</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2.81</v>
          </cell>
          <cell r="F325">
            <v>12.21</v>
          </cell>
          <cell r="G325">
            <v>17.560000000000002</v>
          </cell>
          <cell r="H325">
            <v>22.900000000000002</v>
          </cell>
          <cell r="I325">
            <v>28.740000000000002</v>
          </cell>
          <cell r="J325">
            <v>35.72</v>
          </cell>
          <cell r="K325">
            <v>41.12</v>
          </cell>
          <cell r="L325">
            <v>46.519999999999996</v>
          </cell>
          <cell r="M325">
            <v>51.919999999999995</v>
          </cell>
          <cell r="N325">
            <v>57.319999999999993</v>
          </cell>
          <cell r="O325">
            <v>62.719999999999992</v>
          </cell>
          <cell r="P325">
            <v>68.11999999999999</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25.68</v>
          </cell>
          <cell r="F329">
            <v>25.19</v>
          </cell>
          <cell r="G329">
            <v>21.950000000000003</v>
          </cell>
          <cell r="H329">
            <v>27.700000000000003</v>
          </cell>
          <cell r="I329">
            <v>30.299999999999997</v>
          </cell>
          <cell r="J329">
            <v>30.42</v>
          </cell>
          <cell r="K329">
            <v>0</v>
          </cell>
          <cell r="L329">
            <v>0</v>
          </cell>
          <cell r="M329">
            <v>0</v>
          </cell>
          <cell r="N329">
            <v>0</v>
          </cell>
          <cell r="O329">
            <v>0</v>
          </cell>
          <cell r="P329">
            <v>0</v>
          </cell>
        </row>
        <row r="330">
          <cell r="A330">
            <v>328</v>
          </cell>
          <cell r="C330" t="str">
            <v>QTD Actual</v>
          </cell>
          <cell r="E330">
            <v>25.68</v>
          </cell>
          <cell r="F330">
            <v>50.870000000000005</v>
          </cell>
          <cell r="G330">
            <v>72.819999999999993</v>
          </cell>
          <cell r="H330">
            <v>27.700000000000003</v>
          </cell>
          <cell r="I330">
            <v>58</v>
          </cell>
          <cell r="J330">
            <v>88.42</v>
          </cell>
          <cell r="K330">
            <v>0</v>
          </cell>
          <cell r="L330">
            <v>0</v>
          </cell>
          <cell r="M330">
            <v>0</v>
          </cell>
          <cell r="N330">
            <v>0</v>
          </cell>
          <cell r="O330">
            <v>0</v>
          </cell>
          <cell r="P330">
            <v>0</v>
          </cell>
        </row>
        <row r="331">
          <cell r="A331">
            <v>329</v>
          </cell>
          <cell r="C331" t="str">
            <v>YTD Actual</v>
          </cell>
          <cell r="E331">
            <v>25.68</v>
          </cell>
          <cell r="F331">
            <v>50.870000000000005</v>
          </cell>
          <cell r="G331">
            <v>72.819999999999993</v>
          </cell>
          <cell r="H331">
            <v>100.52</v>
          </cell>
          <cell r="I331">
            <v>130.82</v>
          </cell>
          <cell r="J331">
            <v>161.24</v>
          </cell>
          <cell r="K331">
            <v>0</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25.68</v>
          </cell>
          <cell r="F338">
            <v>50.870000000000005</v>
          </cell>
          <cell r="G338">
            <v>72.820000000000007</v>
          </cell>
          <cell r="H338">
            <v>27.700000000000003</v>
          </cell>
          <cell r="I338">
            <v>58</v>
          </cell>
          <cell r="J338">
            <v>88.42</v>
          </cell>
          <cell r="K338">
            <v>27.4</v>
          </cell>
          <cell r="L338">
            <v>60.93</v>
          </cell>
          <cell r="M338">
            <v>93.38</v>
          </cell>
          <cell r="N338">
            <v>32.93</v>
          </cell>
          <cell r="O338">
            <v>64.509999999999991</v>
          </cell>
          <cell r="P338">
            <v>97.289999999999992</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25.68</v>
          </cell>
          <cell r="F342">
            <v>50.870000000000005</v>
          </cell>
          <cell r="G342">
            <v>72.820000000000007</v>
          </cell>
          <cell r="H342">
            <v>100.52000000000001</v>
          </cell>
          <cell r="I342">
            <v>130.82</v>
          </cell>
          <cell r="J342">
            <v>161.24</v>
          </cell>
          <cell r="K342">
            <v>188.64000000000001</v>
          </cell>
          <cell r="L342">
            <v>222.17000000000002</v>
          </cell>
          <cell r="M342">
            <v>254.62</v>
          </cell>
          <cell r="N342">
            <v>287.55</v>
          </cell>
          <cell r="O342">
            <v>319.13</v>
          </cell>
          <cell r="P342">
            <v>351.90999999999997</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0</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0</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t="e">
            <v>#DIV/0!</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0</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0</v>
          </cell>
          <cell r="L14">
            <v>0</v>
          </cell>
          <cell r="M14">
            <v>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0</v>
          </cell>
          <cell r="L15">
            <v>0</v>
          </cell>
          <cell r="M15">
            <v>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t="e">
            <v>#DIV/0!</v>
          </cell>
          <cell r="L16" t="e">
            <v>#DIV/0!</v>
          </cell>
          <cell r="M16" t="e">
            <v>#DIV/0!</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0</v>
          </cell>
          <cell r="L17">
            <v>0</v>
          </cell>
          <cell r="M17">
            <v>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42418</v>
          </cell>
          <cell r="L21">
            <v>42418</v>
          </cell>
          <cell r="M21">
            <v>42418</v>
          </cell>
          <cell r="N21">
            <v>42418</v>
          </cell>
          <cell r="O21">
            <v>42418</v>
          </cell>
          <cell r="P21">
            <v>42418</v>
          </cell>
        </row>
        <row r="22">
          <cell r="A22">
            <v>20</v>
          </cell>
          <cell r="C22" t="str">
            <v>Electric Energy Sales (gWh)</v>
          </cell>
          <cell r="E22">
            <v>7282</v>
          </cell>
          <cell r="F22">
            <v>13747</v>
          </cell>
          <cell r="G22">
            <v>20486</v>
          </cell>
          <cell r="H22">
            <v>26495</v>
          </cell>
          <cell r="I22">
            <v>32783</v>
          </cell>
          <cell r="J22">
            <v>39721</v>
          </cell>
          <cell r="K22">
            <v>39721</v>
          </cell>
          <cell r="L22">
            <v>39721</v>
          </cell>
          <cell r="M22">
            <v>39721</v>
          </cell>
          <cell r="N22">
            <v>39721</v>
          </cell>
          <cell r="O22">
            <v>39721</v>
          </cell>
          <cell r="P22">
            <v>39721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0.93641850157951811</v>
          </cell>
          <cell r="L23">
            <v>0.93641850157951811</v>
          </cell>
          <cell r="M23">
            <v>0.93641850157951811</v>
          </cell>
          <cell r="N23">
            <v>0.93641850157951811</v>
          </cell>
          <cell r="O23">
            <v>0.93641850157951811</v>
          </cell>
          <cell r="P23">
            <v>0.93641850157951811</v>
          </cell>
        </row>
        <row r="24">
          <cell r="A24">
            <v>22</v>
          </cell>
          <cell r="C24" t="str">
            <v>Energy Purchased (gWh)</v>
          </cell>
          <cell r="E24">
            <v>7984</v>
          </cell>
          <cell r="F24">
            <v>15124</v>
          </cell>
          <cell r="G24">
            <v>22546</v>
          </cell>
          <cell r="H24">
            <v>29121</v>
          </cell>
          <cell r="I24">
            <v>36043</v>
          </cell>
          <cell r="J24">
            <v>43571</v>
          </cell>
          <cell r="K24">
            <v>43571</v>
          </cell>
          <cell r="L24">
            <v>43571</v>
          </cell>
          <cell r="M24">
            <v>43571</v>
          </cell>
          <cell r="N24">
            <v>43571</v>
          </cell>
          <cell r="O24">
            <v>43571</v>
          </cell>
          <cell r="P24">
            <v>43571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483.5</v>
          </cell>
          <cell r="G28">
            <v>475.61</v>
          </cell>
          <cell r="H28">
            <v>444.6</v>
          </cell>
          <cell r="I28">
            <v>505.97</v>
          </cell>
          <cell r="J28">
            <v>577.80999999999995</v>
          </cell>
          <cell r="K28">
            <v>0</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0</v>
          </cell>
          <cell r="L29">
            <v>0</v>
          </cell>
          <cell r="M29">
            <v>0</v>
          </cell>
          <cell r="N29">
            <v>0</v>
          </cell>
          <cell r="O29">
            <v>0</v>
          </cell>
          <cell r="P29">
            <v>0</v>
          </cell>
        </row>
        <row r="30">
          <cell r="A30">
            <v>28</v>
          </cell>
          <cell r="C30" t="str">
            <v>Direct Expenses</v>
          </cell>
          <cell r="E30">
            <v>25.619999999999997</v>
          </cell>
          <cell r="F30">
            <v>26.64</v>
          </cell>
          <cell r="G30">
            <v>32.479999999999997</v>
          </cell>
          <cell r="H30">
            <v>34.909999999999997</v>
          </cell>
          <cell r="I30">
            <v>31.29</v>
          </cell>
          <cell r="J30">
            <v>37.950000000000003</v>
          </cell>
          <cell r="K30">
            <v>0</v>
          </cell>
          <cell r="L30">
            <v>0</v>
          </cell>
          <cell r="M30">
            <v>0</v>
          </cell>
          <cell r="N30">
            <v>0</v>
          </cell>
          <cell r="O30">
            <v>0</v>
          </cell>
          <cell r="P30">
            <v>0</v>
          </cell>
        </row>
        <row r="31">
          <cell r="A31">
            <v>29</v>
          </cell>
          <cell r="C31" t="str">
            <v>Indirect Expenses</v>
          </cell>
          <cell r="E31">
            <v>27.68</v>
          </cell>
          <cell r="F31">
            <v>22.549999999999997</v>
          </cell>
          <cell r="G31">
            <v>25.4</v>
          </cell>
          <cell r="H31">
            <v>28.82</v>
          </cell>
          <cell r="I31">
            <v>25.47</v>
          </cell>
          <cell r="J31">
            <v>29.94</v>
          </cell>
          <cell r="K31">
            <v>0</v>
          </cell>
          <cell r="L31">
            <v>0</v>
          </cell>
          <cell r="M31">
            <v>0</v>
          </cell>
          <cell r="N31">
            <v>0</v>
          </cell>
          <cell r="O31">
            <v>0</v>
          </cell>
          <cell r="P31">
            <v>0</v>
          </cell>
        </row>
        <row r="32">
          <cell r="A32">
            <v>30</v>
          </cell>
          <cell r="C32" t="str">
            <v>SG &amp;A</v>
          </cell>
          <cell r="E32">
            <v>11.49</v>
          </cell>
          <cell r="F32">
            <v>12.62</v>
          </cell>
          <cell r="G32">
            <v>5.56</v>
          </cell>
          <cell r="H32">
            <v>6.02</v>
          </cell>
          <cell r="I32">
            <v>11.339999999999998</v>
          </cell>
          <cell r="J32">
            <v>5.0599999999999996</v>
          </cell>
          <cell r="K32">
            <v>0</v>
          </cell>
          <cell r="L32">
            <v>0</v>
          </cell>
          <cell r="M32">
            <v>0</v>
          </cell>
          <cell r="N32">
            <v>0</v>
          </cell>
          <cell r="O32">
            <v>0</v>
          </cell>
          <cell r="P32">
            <v>0</v>
          </cell>
        </row>
        <row r="33">
          <cell r="A33">
            <v>31</v>
          </cell>
          <cell r="C33" t="str">
            <v>BSC</v>
          </cell>
          <cell r="E33">
            <v>0</v>
          </cell>
          <cell r="F33">
            <v>0.01</v>
          </cell>
          <cell r="G33">
            <v>5.23</v>
          </cell>
          <cell r="H33">
            <v>7.08</v>
          </cell>
          <cell r="I33">
            <v>6.46</v>
          </cell>
          <cell r="J33">
            <v>6.28</v>
          </cell>
          <cell r="K33">
            <v>0</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0</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v>
          </cell>
          <cell r="L36">
            <v>0</v>
          </cell>
          <cell r="M36">
            <v>0</v>
          </cell>
          <cell r="N36">
            <v>0</v>
          </cell>
          <cell r="O36">
            <v>0</v>
          </cell>
          <cell r="P36">
            <v>0</v>
          </cell>
        </row>
        <row r="37">
          <cell r="A37">
            <v>35</v>
          </cell>
          <cell r="C37" t="str">
            <v>Other Operating Expenses</v>
          </cell>
          <cell r="E37">
            <v>0.51</v>
          </cell>
          <cell r="F37">
            <v>6.2</v>
          </cell>
          <cell r="G37">
            <v>0.98</v>
          </cell>
          <cell r="H37">
            <v>-1.48</v>
          </cell>
          <cell r="I37">
            <v>-1.0000000000000009E-2</v>
          </cell>
          <cell r="J37">
            <v>-0.12</v>
          </cell>
          <cell r="K37">
            <v>0</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0</v>
          </cell>
          <cell r="L38">
            <v>0</v>
          </cell>
          <cell r="M38">
            <v>0</v>
          </cell>
          <cell r="N38">
            <v>0</v>
          </cell>
          <cell r="O38">
            <v>0</v>
          </cell>
          <cell r="P38">
            <v>0</v>
          </cell>
        </row>
        <row r="39">
          <cell r="A39">
            <v>37</v>
          </cell>
          <cell r="C39" t="str">
            <v>Total O&amp;M, Other</v>
          </cell>
          <cell r="E39">
            <v>84.259999999999991</v>
          </cell>
          <cell r="F39">
            <v>102.89</v>
          </cell>
          <cell r="G39">
            <v>98.63</v>
          </cell>
          <cell r="H39">
            <v>101.30999999999999</v>
          </cell>
          <cell r="I39">
            <v>99.029999999999987</v>
          </cell>
          <cell r="J39">
            <v>107.96000000000001</v>
          </cell>
          <cell r="K39">
            <v>0</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331.37</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44.800000000000004</v>
          </cell>
          <cell r="K41">
            <v>0</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60.12</v>
          </cell>
          <cell r="K42">
            <v>0</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63.280999999999992</v>
          </cell>
          <cell r="F44">
            <v>27.196999999999932</v>
          </cell>
          <cell r="G44">
            <v>55.651000000000025</v>
          </cell>
          <cell r="H44">
            <v>37.662999999999968</v>
          </cell>
          <cell r="I44">
            <v>67.082000000000022</v>
          </cell>
          <cell r="J44">
            <v>77.64</v>
          </cell>
          <cell r="K44">
            <v>0</v>
          </cell>
          <cell r="L44">
            <v>0</v>
          </cell>
          <cell r="M44">
            <v>0</v>
          </cell>
          <cell r="N44">
            <v>0</v>
          </cell>
          <cell r="O44">
            <v>0</v>
          </cell>
          <cell r="P44">
            <v>0</v>
          </cell>
        </row>
        <row r="45">
          <cell r="A45">
            <v>43</v>
          </cell>
          <cell r="C45" t="str">
            <v>EPS</v>
          </cell>
          <cell r="E45">
            <v>0.19899685534591191</v>
          </cell>
          <cell r="F45">
            <v>8.5525157232704194E-2</v>
          </cell>
          <cell r="G45">
            <v>0.17500314465408812</v>
          </cell>
          <cell r="H45">
            <v>0.11843710691823889</v>
          </cell>
          <cell r="I45">
            <v>0.21094968553459126</v>
          </cell>
          <cell r="J45">
            <v>0.24415094339622642</v>
          </cell>
          <cell r="K45">
            <v>0</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971.19</v>
          </cell>
          <cell r="G48">
            <v>1446.8000000000002</v>
          </cell>
          <cell r="H48">
            <v>444.6</v>
          </cell>
          <cell r="I48">
            <v>950.57</v>
          </cell>
          <cell r="J48">
            <v>1528.38</v>
          </cell>
          <cell r="K48">
            <v>0</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0</v>
          </cell>
          <cell r="L49">
            <v>0</v>
          </cell>
          <cell r="M49">
            <v>0</v>
          </cell>
          <cell r="N49">
            <v>0</v>
          </cell>
          <cell r="O49">
            <v>0</v>
          </cell>
          <cell r="P49">
            <v>0</v>
          </cell>
        </row>
        <row r="50">
          <cell r="A50">
            <v>48</v>
          </cell>
          <cell r="C50" t="str">
            <v>Direct Expenses</v>
          </cell>
          <cell r="E50">
            <v>25.619999999999997</v>
          </cell>
          <cell r="F50">
            <v>52.260000000000005</v>
          </cell>
          <cell r="G50">
            <v>84.740000000000009</v>
          </cell>
          <cell r="H50">
            <v>34.909999999999997</v>
          </cell>
          <cell r="I50">
            <v>66.2</v>
          </cell>
          <cell r="J50">
            <v>104.15</v>
          </cell>
          <cell r="K50">
            <v>0</v>
          </cell>
          <cell r="L50">
            <v>0</v>
          </cell>
          <cell r="M50">
            <v>0</v>
          </cell>
          <cell r="N50">
            <v>0</v>
          </cell>
          <cell r="O50">
            <v>0</v>
          </cell>
          <cell r="P50">
            <v>0</v>
          </cell>
        </row>
        <row r="51">
          <cell r="A51">
            <v>49</v>
          </cell>
          <cell r="C51" t="str">
            <v>Indirect Expenses</v>
          </cell>
          <cell r="E51">
            <v>27.68</v>
          </cell>
          <cell r="F51">
            <v>50.230000000000004</v>
          </cell>
          <cell r="G51">
            <v>75.63</v>
          </cell>
          <cell r="H51">
            <v>28.82</v>
          </cell>
          <cell r="I51">
            <v>54.29</v>
          </cell>
          <cell r="J51">
            <v>84.22999999999999</v>
          </cell>
          <cell r="K51">
            <v>0</v>
          </cell>
          <cell r="L51">
            <v>0</v>
          </cell>
          <cell r="M51">
            <v>0</v>
          </cell>
          <cell r="N51">
            <v>0</v>
          </cell>
          <cell r="O51">
            <v>0</v>
          </cell>
          <cell r="P51">
            <v>0</v>
          </cell>
        </row>
        <row r="52">
          <cell r="A52">
            <v>50</v>
          </cell>
          <cell r="C52" t="str">
            <v>SG &amp;A</v>
          </cell>
          <cell r="E52">
            <v>11.49</v>
          </cell>
          <cell r="F52">
            <v>24.110000000000003</v>
          </cell>
          <cell r="G52">
            <v>29.669999999999998</v>
          </cell>
          <cell r="H52">
            <v>6.02</v>
          </cell>
          <cell r="I52">
            <v>17.36</v>
          </cell>
          <cell r="J52">
            <v>22.419999999999995</v>
          </cell>
          <cell r="K52">
            <v>0</v>
          </cell>
          <cell r="L52">
            <v>0</v>
          </cell>
          <cell r="M52">
            <v>0</v>
          </cell>
          <cell r="N52">
            <v>0</v>
          </cell>
          <cell r="O52">
            <v>0</v>
          </cell>
          <cell r="P52">
            <v>0</v>
          </cell>
        </row>
        <row r="53">
          <cell r="A53">
            <v>51</v>
          </cell>
          <cell r="C53" t="str">
            <v>BSC</v>
          </cell>
          <cell r="E53">
            <v>0</v>
          </cell>
          <cell r="F53">
            <v>0.01</v>
          </cell>
          <cell r="G53">
            <v>5.24</v>
          </cell>
          <cell r="H53">
            <v>7.08</v>
          </cell>
          <cell r="I53">
            <v>13.54</v>
          </cell>
          <cell r="J53">
            <v>19.82</v>
          </cell>
          <cell r="K53">
            <v>0</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0</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v>
          </cell>
          <cell r="L56">
            <v>0</v>
          </cell>
          <cell r="M56">
            <v>0</v>
          </cell>
          <cell r="N56">
            <v>0</v>
          </cell>
          <cell r="O56">
            <v>0</v>
          </cell>
          <cell r="P56">
            <v>0</v>
          </cell>
        </row>
        <row r="57">
          <cell r="A57">
            <v>55</v>
          </cell>
          <cell r="C57" t="str">
            <v>Other Operating Expenses</v>
          </cell>
          <cell r="E57">
            <v>0.51</v>
          </cell>
          <cell r="F57">
            <v>6.71</v>
          </cell>
          <cell r="G57">
            <v>7.6899999999999995</v>
          </cell>
          <cell r="H57">
            <v>-1.48</v>
          </cell>
          <cell r="I57">
            <v>-1.49</v>
          </cell>
          <cell r="J57">
            <v>-1.6100000000000003</v>
          </cell>
          <cell r="K57">
            <v>0</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0</v>
          </cell>
          <cell r="L58">
            <v>0</v>
          </cell>
          <cell r="M58">
            <v>0</v>
          </cell>
          <cell r="N58">
            <v>0</v>
          </cell>
          <cell r="O58">
            <v>0</v>
          </cell>
          <cell r="P58">
            <v>0</v>
          </cell>
        </row>
        <row r="59">
          <cell r="A59">
            <v>57</v>
          </cell>
          <cell r="C59" t="str">
            <v>Total O&amp;M, Other</v>
          </cell>
          <cell r="E59">
            <v>84.259999999999991</v>
          </cell>
          <cell r="F59">
            <v>187.15</v>
          </cell>
          <cell r="G59">
            <v>285.77999999999997</v>
          </cell>
          <cell r="H59">
            <v>101.30999999999999</v>
          </cell>
          <cell r="I59">
            <v>200.34</v>
          </cell>
          <cell r="J59">
            <v>308.29999999999995</v>
          </cell>
          <cell r="K59">
            <v>0</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0</v>
          </cell>
          <cell r="L60">
            <v>0</v>
          </cell>
          <cell r="M60">
            <v>0</v>
          </cell>
          <cell r="N60">
            <v>0</v>
          </cell>
          <cell r="O60">
            <v>0</v>
          </cell>
          <cell r="P60">
            <v>0</v>
          </cell>
        </row>
        <row r="61">
          <cell r="A61">
            <v>59</v>
          </cell>
          <cell r="C61" t="str">
            <v>Net Income</v>
          </cell>
          <cell r="E61">
            <v>63.280999999999992</v>
          </cell>
          <cell r="F61">
            <v>90.477999999999923</v>
          </cell>
          <cell r="G61">
            <v>146.12899999999996</v>
          </cell>
          <cell r="H61">
            <v>37.662999999999968</v>
          </cell>
          <cell r="I61">
            <v>104.74499999999999</v>
          </cell>
          <cell r="J61">
            <v>182.38499999999999</v>
          </cell>
          <cell r="K61">
            <v>0</v>
          </cell>
          <cell r="L61">
            <v>0</v>
          </cell>
          <cell r="M61">
            <v>0</v>
          </cell>
          <cell r="N61">
            <v>0</v>
          </cell>
          <cell r="O61">
            <v>0</v>
          </cell>
          <cell r="P61">
            <v>0</v>
          </cell>
        </row>
        <row r="62">
          <cell r="A62">
            <v>60</v>
          </cell>
          <cell r="C62" t="str">
            <v>EPS</v>
          </cell>
          <cell r="E62">
            <v>0.19899685534591191</v>
          </cell>
          <cell r="F62">
            <v>0.28452201257861609</v>
          </cell>
          <cell r="G62">
            <v>0.45952515723270426</v>
          </cell>
          <cell r="H62">
            <v>0.11843710691823889</v>
          </cell>
          <cell r="I62">
            <v>0.32938679245283015</v>
          </cell>
          <cell r="J62">
            <v>0.57353773584905654</v>
          </cell>
          <cell r="K62">
            <v>0</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971.19</v>
          </cell>
          <cell r="G65">
            <v>1446.8</v>
          </cell>
          <cell r="H65">
            <v>1891.4</v>
          </cell>
          <cell r="I65">
            <v>2397.37</v>
          </cell>
          <cell r="J65">
            <v>2975.1800000000003</v>
          </cell>
          <cell r="K65">
            <v>0</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0</v>
          </cell>
          <cell r="L66">
            <v>0</v>
          </cell>
          <cell r="M66">
            <v>0</v>
          </cell>
          <cell r="N66">
            <v>0</v>
          </cell>
          <cell r="O66">
            <v>0</v>
          </cell>
          <cell r="P66">
            <v>0</v>
          </cell>
        </row>
        <row r="67">
          <cell r="A67">
            <v>65</v>
          </cell>
          <cell r="C67" t="str">
            <v>Direct Expenses</v>
          </cell>
          <cell r="E67">
            <v>25.619999999999997</v>
          </cell>
          <cell r="F67">
            <v>52.260000000000005</v>
          </cell>
          <cell r="G67">
            <v>84.74</v>
          </cell>
          <cell r="H67">
            <v>119.65</v>
          </cell>
          <cell r="I67">
            <v>150.94</v>
          </cell>
          <cell r="J67">
            <v>188.89</v>
          </cell>
          <cell r="K67">
            <v>0</v>
          </cell>
          <cell r="L67">
            <v>0</v>
          </cell>
          <cell r="M67">
            <v>0</v>
          </cell>
          <cell r="N67">
            <v>0</v>
          </cell>
          <cell r="O67">
            <v>0</v>
          </cell>
          <cell r="P67">
            <v>0</v>
          </cell>
        </row>
        <row r="68">
          <cell r="A68">
            <v>66</v>
          </cell>
          <cell r="C68" t="str">
            <v>Indirect Expenses</v>
          </cell>
          <cell r="E68">
            <v>27.68</v>
          </cell>
          <cell r="F68">
            <v>50.230000000000004</v>
          </cell>
          <cell r="G68">
            <v>75.63</v>
          </cell>
          <cell r="H68">
            <v>104.44999999999999</v>
          </cell>
          <cell r="I68">
            <v>129.91999999999999</v>
          </cell>
          <cell r="J68">
            <v>159.86000000000001</v>
          </cell>
          <cell r="K68">
            <v>0</v>
          </cell>
          <cell r="L68">
            <v>0</v>
          </cell>
          <cell r="M68">
            <v>0</v>
          </cell>
          <cell r="N68">
            <v>0</v>
          </cell>
          <cell r="O68">
            <v>0</v>
          </cell>
          <cell r="P68">
            <v>0</v>
          </cell>
        </row>
        <row r="69">
          <cell r="A69">
            <v>67</v>
          </cell>
          <cell r="C69" t="str">
            <v>SG &amp;A</v>
          </cell>
          <cell r="E69">
            <v>11.49</v>
          </cell>
          <cell r="F69">
            <v>24.110000000000003</v>
          </cell>
          <cell r="G69">
            <v>29.669999999999998</v>
          </cell>
          <cell r="H69">
            <v>35.69</v>
          </cell>
          <cell r="I69">
            <v>47.029999999999994</v>
          </cell>
          <cell r="J69">
            <v>52.09</v>
          </cell>
          <cell r="K69">
            <v>0</v>
          </cell>
          <cell r="L69">
            <v>0</v>
          </cell>
          <cell r="M69">
            <v>0</v>
          </cell>
          <cell r="N69">
            <v>0</v>
          </cell>
          <cell r="O69">
            <v>0</v>
          </cell>
          <cell r="P69">
            <v>0</v>
          </cell>
        </row>
        <row r="70">
          <cell r="A70">
            <v>68</v>
          </cell>
          <cell r="C70" t="str">
            <v>BSC</v>
          </cell>
          <cell r="E70">
            <v>0</v>
          </cell>
          <cell r="F70">
            <v>0.01</v>
          </cell>
          <cell r="G70">
            <v>5.24</v>
          </cell>
          <cell r="H70">
            <v>12.32</v>
          </cell>
          <cell r="I70">
            <v>18.78</v>
          </cell>
          <cell r="J70">
            <v>25.060000000000002</v>
          </cell>
          <cell r="K70">
            <v>0</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0</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v>
          </cell>
          <cell r="L73">
            <v>0</v>
          </cell>
          <cell r="M73">
            <v>0</v>
          </cell>
          <cell r="N73">
            <v>0</v>
          </cell>
          <cell r="O73">
            <v>0</v>
          </cell>
          <cell r="P73">
            <v>0</v>
          </cell>
        </row>
        <row r="74">
          <cell r="A74">
            <v>72</v>
          </cell>
          <cell r="C74" t="str">
            <v>Other Operating Expenses</v>
          </cell>
          <cell r="E74">
            <v>0.51</v>
          </cell>
          <cell r="F74">
            <v>6.71</v>
          </cell>
          <cell r="G74">
            <v>7.69</v>
          </cell>
          <cell r="H74">
            <v>6.21</v>
          </cell>
          <cell r="I74">
            <v>6.2</v>
          </cell>
          <cell r="J74">
            <v>6.08</v>
          </cell>
          <cell r="K74">
            <v>0</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0</v>
          </cell>
          <cell r="L75">
            <v>0</v>
          </cell>
          <cell r="M75">
            <v>0</v>
          </cell>
          <cell r="N75">
            <v>0</v>
          </cell>
          <cell r="O75">
            <v>0</v>
          </cell>
          <cell r="P75">
            <v>0</v>
          </cell>
        </row>
        <row r="76">
          <cell r="A76">
            <v>74</v>
          </cell>
          <cell r="C76" t="str">
            <v>Total O&amp;M, Other</v>
          </cell>
          <cell r="E76">
            <v>84.259999999999991</v>
          </cell>
          <cell r="F76">
            <v>187.15</v>
          </cell>
          <cell r="G76">
            <v>285.77999999999997</v>
          </cell>
          <cell r="H76">
            <v>387.08999999999992</v>
          </cell>
          <cell r="I76">
            <v>486.11999999999989</v>
          </cell>
          <cell r="J76">
            <v>594.07999999999993</v>
          </cell>
          <cell r="K76">
            <v>0</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0</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242.78600000000003</v>
          </cell>
          <cell r="K78">
            <v>0</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271.54999999999995</v>
          </cell>
          <cell r="K79">
            <v>0</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63.280999999999992</v>
          </cell>
          <cell r="F81">
            <v>90.477999999999923</v>
          </cell>
          <cell r="G81">
            <v>146.12899999999996</v>
          </cell>
          <cell r="H81">
            <v>183.79199999999992</v>
          </cell>
          <cell r="I81">
            <v>250.87399999999997</v>
          </cell>
          <cell r="J81">
            <v>328.51399999999995</v>
          </cell>
          <cell r="K81">
            <v>0</v>
          </cell>
          <cell r="L81">
            <v>0</v>
          </cell>
          <cell r="M81">
            <v>0</v>
          </cell>
          <cell r="N81">
            <v>0</v>
          </cell>
          <cell r="O81">
            <v>0</v>
          </cell>
          <cell r="P81">
            <v>0</v>
          </cell>
        </row>
        <row r="82">
          <cell r="A82">
            <v>80</v>
          </cell>
          <cell r="C82" t="str">
            <v>EPS</v>
          </cell>
          <cell r="E82">
            <v>0.19899685534591191</v>
          </cell>
          <cell r="F82">
            <v>0.28452201257861609</v>
          </cell>
          <cell r="G82">
            <v>0.45952515723270426</v>
          </cell>
          <cell r="H82">
            <v>0.57796226415094309</v>
          </cell>
          <cell r="I82">
            <v>0.78891194968553446</v>
          </cell>
          <cell r="J82">
            <v>1.0330628930817609</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971.19</v>
          </cell>
          <cell r="G181">
            <v>1446.8000000000002</v>
          </cell>
          <cell r="H181">
            <v>1891.4</v>
          </cell>
          <cell r="I181">
            <v>2397.37</v>
          </cell>
          <cell r="J181">
            <v>2975.18</v>
          </cell>
          <cell r="K181">
            <v>3712.7599999999998</v>
          </cell>
          <cell r="L181">
            <v>4358.5199999999995</v>
          </cell>
          <cell r="M181">
            <v>4888.3599999999997</v>
          </cell>
          <cell r="N181">
            <v>5358.46</v>
          </cell>
          <cell r="O181">
            <v>5799.88</v>
          </cell>
          <cell r="P181">
            <v>6277.54</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25.619999999999997</v>
          </cell>
          <cell r="F189">
            <v>52.26</v>
          </cell>
          <cell r="G189">
            <v>84.74</v>
          </cell>
          <cell r="H189">
            <v>119.64999999999999</v>
          </cell>
          <cell r="I189">
            <v>150.94</v>
          </cell>
          <cell r="J189">
            <v>188.89</v>
          </cell>
          <cell r="K189">
            <v>224.98999999999998</v>
          </cell>
          <cell r="L189">
            <v>259.52999999999997</v>
          </cell>
          <cell r="M189">
            <v>290.63</v>
          </cell>
          <cell r="N189">
            <v>321.93</v>
          </cell>
          <cell r="O189">
            <v>351.93</v>
          </cell>
          <cell r="P189">
            <v>383.03000000000003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27.68</v>
          </cell>
          <cell r="F193">
            <v>50.23</v>
          </cell>
          <cell r="G193">
            <v>75.63</v>
          </cell>
          <cell r="H193">
            <v>104.44999999999999</v>
          </cell>
          <cell r="I193">
            <v>129.91999999999999</v>
          </cell>
          <cell r="J193">
            <v>159.85999999999999</v>
          </cell>
          <cell r="K193">
            <v>192.95999999999998</v>
          </cell>
          <cell r="L193">
            <v>226.32999999999998</v>
          </cell>
          <cell r="M193">
            <v>265.75</v>
          </cell>
          <cell r="N193">
            <v>301.39</v>
          </cell>
          <cell r="O193">
            <v>334.87</v>
          </cell>
          <cell r="P193">
            <v>373.43</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11.49</v>
          </cell>
          <cell r="F197">
            <v>24.11</v>
          </cell>
          <cell r="G197">
            <v>29.669999999999998</v>
          </cell>
          <cell r="H197">
            <v>35.69</v>
          </cell>
          <cell r="I197">
            <v>47.029999999999994</v>
          </cell>
          <cell r="J197">
            <v>52.089999999999996</v>
          </cell>
          <cell r="K197">
            <v>57.39</v>
          </cell>
          <cell r="L197">
            <v>68.489999999999995</v>
          </cell>
          <cell r="M197">
            <v>73.39</v>
          </cell>
          <cell r="N197">
            <v>84.69</v>
          </cell>
          <cell r="O197">
            <v>95.09</v>
          </cell>
          <cell r="P197">
            <v>107.59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0</v>
          </cell>
          <cell r="F201">
            <v>0.01</v>
          </cell>
          <cell r="G201">
            <v>5.24</v>
          </cell>
          <cell r="H201">
            <v>12.32</v>
          </cell>
          <cell r="I201">
            <v>18.78</v>
          </cell>
          <cell r="J201">
            <v>25.060000000000002</v>
          </cell>
          <cell r="K201">
            <v>31.520000000000003</v>
          </cell>
          <cell r="L201">
            <v>37.980000000000004</v>
          </cell>
          <cell r="M201">
            <v>44.440000000000005</v>
          </cell>
          <cell r="N201">
            <v>50.900000000000006</v>
          </cell>
          <cell r="O201">
            <v>57.360000000000007</v>
          </cell>
          <cell r="P201">
            <v>64.34</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0.51</v>
          </cell>
          <cell r="F217">
            <v>6.71</v>
          </cell>
          <cell r="G217">
            <v>7.6899999999999995</v>
          </cell>
          <cell r="H217">
            <v>6.2099999999999991</v>
          </cell>
          <cell r="I217">
            <v>6.1999999999999993</v>
          </cell>
          <cell r="J217">
            <v>6.0799999999999992</v>
          </cell>
          <cell r="K217">
            <v>6.879999999999999</v>
          </cell>
          <cell r="L217">
            <v>7.9799999999999986</v>
          </cell>
          <cell r="M217">
            <v>7.3699999999999983</v>
          </cell>
          <cell r="N217">
            <v>7.6199999999999983</v>
          </cell>
          <cell r="O217">
            <v>6.9399999999999986</v>
          </cell>
          <cell r="P217">
            <v>7.0199999999999978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84.259999999999991</v>
          </cell>
          <cell r="F225">
            <v>187.15</v>
          </cell>
          <cell r="G225">
            <v>285.77999999999997</v>
          </cell>
          <cell r="H225">
            <v>387.08999999999992</v>
          </cell>
          <cell r="I225">
            <v>486.11999999999989</v>
          </cell>
          <cell r="J225">
            <v>594.07999999999993</v>
          </cell>
          <cell r="K225">
            <v>705.04</v>
          </cell>
          <cell r="L225">
            <v>822.51</v>
          </cell>
          <cell r="M225">
            <v>934.18000000000006</v>
          </cell>
          <cell r="N225">
            <v>1047.6300000000001</v>
          </cell>
          <cell r="O225">
            <v>1156.7900000000002</v>
          </cell>
          <cell r="P225">
            <v>1276.5100000000002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242.786</v>
          </cell>
          <cell r="K233">
            <v>283.67200000000003</v>
          </cell>
          <cell r="L233">
            <v>324.08199999999999</v>
          </cell>
          <cell r="M233">
            <v>364.73899999999998</v>
          </cell>
          <cell r="N233">
            <v>405.32</v>
          </cell>
          <cell r="O233">
            <v>445.75099999999998</v>
          </cell>
          <cell r="P233">
            <v>486.47099999999995</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63.280999999999992</v>
          </cell>
          <cell r="F245">
            <v>90.477999999999923</v>
          </cell>
          <cell r="G245">
            <v>146.12899999999996</v>
          </cell>
          <cell r="H245">
            <v>183.79199999999992</v>
          </cell>
          <cell r="I245">
            <v>250.87399999999994</v>
          </cell>
          <cell r="J245">
            <v>328.51399999999995</v>
          </cell>
          <cell r="K245">
            <v>398.81799999999998</v>
          </cell>
          <cell r="L245">
            <v>430.58799999999985</v>
          </cell>
          <cell r="M245">
            <v>501.65099999999973</v>
          </cell>
          <cell r="N245">
            <v>545.84999999999968</v>
          </cell>
          <cell r="O245">
            <v>578.44899999999961</v>
          </cell>
          <cell r="P245">
            <v>605.13899999999967</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0.19899685534591191</v>
          </cell>
          <cell r="F249">
            <v>0.28452201257861609</v>
          </cell>
          <cell r="G249">
            <v>0.45952515723270432</v>
          </cell>
          <cell r="H249">
            <v>0.57796226415094309</v>
          </cell>
          <cell r="I249">
            <v>0.78891194968553446</v>
          </cell>
          <cell r="J249">
            <v>1.0330628930817609</v>
          </cell>
          <cell r="K249">
            <v>1.2541446540880503</v>
          </cell>
          <cell r="L249">
            <v>1.3540503144654084</v>
          </cell>
          <cell r="M249">
            <v>1.5775188679245273</v>
          </cell>
          <cell r="N249">
            <v>1.7165094339622633</v>
          </cell>
          <cell r="O249">
            <v>1.8190220125786152</v>
          </cell>
          <cell r="P249">
            <v>1.9029528301886782</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971.19</v>
          </cell>
          <cell r="G254">
            <v>1446.8000000000002</v>
          </cell>
          <cell r="H254">
            <v>444.6</v>
          </cell>
          <cell r="I254">
            <v>950.57</v>
          </cell>
          <cell r="J254">
            <v>1528.38</v>
          </cell>
          <cell r="K254">
            <v>737.58</v>
          </cell>
          <cell r="L254">
            <v>1383.3400000000001</v>
          </cell>
          <cell r="M254">
            <v>1913.1800000000003</v>
          </cell>
          <cell r="N254">
            <v>470.1</v>
          </cell>
          <cell r="O254">
            <v>911.52</v>
          </cell>
          <cell r="P254">
            <v>1389.18</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65.299999999999983</v>
          </cell>
          <cell r="F262">
            <v>140.52000000000001</v>
          </cell>
          <cell r="G262">
            <v>213.67999999999998</v>
          </cell>
          <cell r="H262">
            <v>77.479999999999933</v>
          </cell>
          <cell r="I262">
            <v>155.83999999999989</v>
          </cell>
          <cell r="J262">
            <v>239.00999999999996</v>
          </cell>
          <cell r="K262">
            <v>84.859999999999985</v>
          </cell>
          <cell r="L262">
            <v>174.53000000000006</v>
          </cell>
          <cell r="M262">
            <v>260.80000000000007</v>
          </cell>
          <cell r="N262">
            <v>87.950000000000045</v>
          </cell>
          <cell r="O262">
            <v>170.61000000000013</v>
          </cell>
          <cell r="P262">
            <v>263.5300000000002</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113.72</v>
          </cell>
          <cell r="F266">
            <v>256.65999999999997</v>
          </cell>
          <cell r="G266">
            <v>383.53999999999996</v>
          </cell>
          <cell r="H266">
            <v>115.8</v>
          </cell>
          <cell r="I266">
            <v>276.75</v>
          </cell>
          <cell r="J266">
            <v>459.31</v>
          </cell>
          <cell r="K266">
            <v>163.4</v>
          </cell>
          <cell r="L266">
            <v>264.17</v>
          </cell>
          <cell r="M266">
            <v>428.62</v>
          </cell>
          <cell r="N266">
            <v>120.93</v>
          </cell>
          <cell r="O266">
            <v>223.07</v>
          </cell>
          <cell r="P266">
            <v>315.89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63.280999999999992</v>
          </cell>
          <cell r="F270">
            <v>90.477999999999923</v>
          </cell>
          <cell r="G270">
            <v>146.12899999999996</v>
          </cell>
          <cell r="H270">
            <v>37.662999999999968</v>
          </cell>
          <cell r="I270">
            <v>104.74499999999999</v>
          </cell>
          <cell r="J270">
            <v>182.38499999999999</v>
          </cell>
          <cell r="K270">
            <v>70.304000000000002</v>
          </cell>
          <cell r="L270">
            <v>102.07399999999984</v>
          </cell>
          <cell r="M270">
            <v>173.13699999999972</v>
          </cell>
          <cell r="N270">
            <v>44.198999999999991</v>
          </cell>
          <cell r="O270">
            <v>76.797999999999945</v>
          </cell>
          <cell r="P270">
            <v>103.48799999999994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0</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464.93</v>
          </cell>
          <cell r="L294">
            <v>464.93</v>
          </cell>
          <cell r="M294">
            <v>464.93</v>
          </cell>
          <cell r="N294">
            <v>464.93</v>
          </cell>
          <cell r="O294">
            <v>464.93</v>
          </cell>
          <cell r="P294">
            <v>464.93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0</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2.81</v>
          </cell>
          <cell r="F312">
            <v>9.4</v>
          </cell>
          <cell r="G312">
            <v>5.35</v>
          </cell>
          <cell r="H312">
            <v>5.34</v>
          </cell>
          <cell r="I312">
            <v>5.84</v>
          </cell>
          <cell r="J312">
            <v>6.9799999999999995</v>
          </cell>
          <cell r="K312">
            <v>0</v>
          </cell>
          <cell r="L312">
            <v>0</v>
          </cell>
          <cell r="M312">
            <v>0</v>
          </cell>
          <cell r="N312">
            <v>0</v>
          </cell>
          <cell r="O312">
            <v>0</v>
          </cell>
          <cell r="P312">
            <v>0</v>
          </cell>
        </row>
        <row r="313">
          <cell r="A313">
            <v>311</v>
          </cell>
          <cell r="C313" t="str">
            <v>QTD Actual</v>
          </cell>
          <cell r="E313">
            <v>2.81</v>
          </cell>
          <cell r="F313">
            <v>12.21</v>
          </cell>
          <cell r="G313">
            <v>17.560000000000002</v>
          </cell>
          <cell r="H313">
            <v>5.34</v>
          </cell>
          <cell r="I313">
            <v>11.18</v>
          </cell>
          <cell r="J313">
            <v>18.16</v>
          </cell>
          <cell r="K313">
            <v>0</v>
          </cell>
          <cell r="L313">
            <v>0</v>
          </cell>
          <cell r="M313">
            <v>0</v>
          </cell>
          <cell r="N313">
            <v>0</v>
          </cell>
          <cell r="O313">
            <v>0</v>
          </cell>
          <cell r="P313">
            <v>0</v>
          </cell>
        </row>
        <row r="314">
          <cell r="A314">
            <v>312</v>
          </cell>
          <cell r="C314" t="str">
            <v>YTD Actual</v>
          </cell>
          <cell r="E314">
            <v>2.81</v>
          </cell>
          <cell r="F314">
            <v>12.21</v>
          </cell>
          <cell r="G314">
            <v>17.560000000000002</v>
          </cell>
          <cell r="H314">
            <v>22.9</v>
          </cell>
          <cell r="I314">
            <v>28.740000000000002</v>
          </cell>
          <cell r="J314">
            <v>35.720000000000006</v>
          </cell>
          <cell r="K314">
            <v>0</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2.81</v>
          </cell>
          <cell r="F321">
            <v>12.21</v>
          </cell>
          <cell r="G321">
            <v>17.560000000000002</v>
          </cell>
          <cell r="H321">
            <v>5.34</v>
          </cell>
          <cell r="I321">
            <v>11.18</v>
          </cell>
          <cell r="J321">
            <v>18.16</v>
          </cell>
          <cell r="K321">
            <v>5.4</v>
          </cell>
          <cell r="L321">
            <v>10.8</v>
          </cell>
          <cell r="M321">
            <v>16.200000000000003</v>
          </cell>
          <cell r="N321">
            <v>5.4</v>
          </cell>
          <cell r="O321">
            <v>10.8</v>
          </cell>
          <cell r="P321">
            <v>16.200000000000003</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2.81</v>
          </cell>
          <cell r="F325">
            <v>12.21</v>
          </cell>
          <cell r="G325">
            <v>17.560000000000002</v>
          </cell>
          <cell r="H325">
            <v>22.900000000000002</v>
          </cell>
          <cell r="I325">
            <v>28.740000000000002</v>
          </cell>
          <cell r="J325">
            <v>35.72</v>
          </cell>
          <cell r="K325">
            <v>41.12</v>
          </cell>
          <cell r="L325">
            <v>46.519999999999996</v>
          </cell>
          <cell r="M325">
            <v>51.919999999999995</v>
          </cell>
          <cell r="N325">
            <v>57.319999999999993</v>
          </cell>
          <cell r="O325">
            <v>62.719999999999992</v>
          </cell>
          <cell r="P325">
            <v>68.11999999999999</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25.68</v>
          </cell>
          <cell r="F329">
            <v>25.19</v>
          </cell>
          <cell r="G329">
            <v>21.950000000000003</v>
          </cell>
          <cell r="H329">
            <v>27.700000000000003</v>
          </cell>
          <cell r="I329">
            <v>30.299999999999997</v>
          </cell>
          <cell r="J329">
            <v>30.42</v>
          </cell>
          <cell r="K329">
            <v>0</v>
          </cell>
          <cell r="L329">
            <v>0</v>
          </cell>
          <cell r="M329">
            <v>0</v>
          </cell>
          <cell r="N329">
            <v>0</v>
          </cell>
          <cell r="O329">
            <v>0</v>
          </cell>
          <cell r="P329">
            <v>0</v>
          </cell>
        </row>
        <row r="330">
          <cell r="A330">
            <v>328</v>
          </cell>
          <cell r="C330" t="str">
            <v>QTD Actual</v>
          </cell>
          <cell r="E330">
            <v>25.68</v>
          </cell>
          <cell r="F330">
            <v>50.870000000000005</v>
          </cell>
          <cell r="G330">
            <v>72.819999999999993</v>
          </cell>
          <cell r="H330">
            <v>27.700000000000003</v>
          </cell>
          <cell r="I330">
            <v>58</v>
          </cell>
          <cell r="J330">
            <v>88.42</v>
          </cell>
          <cell r="K330">
            <v>0</v>
          </cell>
          <cell r="L330">
            <v>0</v>
          </cell>
          <cell r="M330">
            <v>0</v>
          </cell>
          <cell r="N330">
            <v>0</v>
          </cell>
          <cell r="O330">
            <v>0</v>
          </cell>
          <cell r="P330">
            <v>0</v>
          </cell>
        </row>
        <row r="331">
          <cell r="A331">
            <v>329</v>
          </cell>
          <cell r="C331" t="str">
            <v>YTD Actual</v>
          </cell>
          <cell r="E331">
            <v>25.68</v>
          </cell>
          <cell r="F331">
            <v>50.870000000000005</v>
          </cell>
          <cell r="G331">
            <v>72.819999999999993</v>
          </cell>
          <cell r="H331">
            <v>100.52</v>
          </cell>
          <cell r="I331">
            <v>130.82</v>
          </cell>
          <cell r="J331">
            <v>161.24</v>
          </cell>
          <cell r="K331">
            <v>0</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25.68</v>
          </cell>
          <cell r="F338">
            <v>50.870000000000005</v>
          </cell>
          <cell r="G338">
            <v>72.820000000000007</v>
          </cell>
          <cell r="H338">
            <v>27.700000000000003</v>
          </cell>
          <cell r="I338">
            <v>58</v>
          </cell>
          <cell r="J338">
            <v>88.42</v>
          </cell>
          <cell r="K338">
            <v>27.4</v>
          </cell>
          <cell r="L338">
            <v>60.93</v>
          </cell>
          <cell r="M338">
            <v>93.38</v>
          </cell>
          <cell r="N338">
            <v>32.93</v>
          </cell>
          <cell r="O338">
            <v>64.509999999999991</v>
          </cell>
          <cell r="P338">
            <v>97.289999999999992</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25.68</v>
          </cell>
          <cell r="F342">
            <v>50.870000000000005</v>
          </cell>
          <cell r="G342">
            <v>72.820000000000007</v>
          </cell>
          <cell r="H342">
            <v>100.52000000000001</v>
          </cell>
          <cell r="I342">
            <v>130.82</v>
          </cell>
          <cell r="J342">
            <v>161.24</v>
          </cell>
          <cell r="K342">
            <v>188.64000000000001</v>
          </cell>
          <cell r="L342">
            <v>222.17000000000002</v>
          </cell>
          <cell r="M342">
            <v>254.62</v>
          </cell>
          <cell r="N342">
            <v>287.55</v>
          </cell>
          <cell r="O342">
            <v>319.13</v>
          </cell>
          <cell r="P342">
            <v>351.90999999999997</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Year Credit Facility (2)"/>
      <sheetName val="One Year Credit Facility"/>
      <sheetName val="One Year Credit Facility (2 (3)"/>
      <sheetName val="Three Year Credit Facility"/>
      <sheetName val="FIVE Year Credit Facility"/>
      <sheetName val="Credit Facility.2005"/>
      <sheetName val="Credit Facility.2004"/>
      <sheetName val="Formulas"/>
      <sheetName val="Spreadsheet Changes"/>
      <sheetName val="Credit Facility"/>
      <sheetName val="One Year Credit Facility05"/>
    </sheetNames>
    <sheetDataSet>
      <sheetData sheetId="0" refreshError="1"/>
      <sheetData sheetId="1" refreshError="1">
        <row r="23">
          <cell r="A23">
            <v>37955</v>
          </cell>
          <cell r="B23">
            <v>52239.015521978028</v>
          </cell>
          <cell r="C23">
            <v>561148.134478022</v>
          </cell>
          <cell r="D23">
            <v>52239.015521978028</v>
          </cell>
        </row>
        <row r="24">
          <cell r="A24">
            <v>37986</v>
          </cell>
          <cell r="B24">
            <v>52239.015521978028</v>
          </cell>
          <cell r="C24">
            <v>508909.11895604397</v>
          </cell>
          <cell r="D24">
            <v>104478.03104395606</v>
          </cell>
        </row>
        <row r="25">
          <cell r="A25">
            <v>38017</v>
          </cell>
          <cell r="B25">
            <v>52239.015521978028</v>
          </cell>
          <cell r="C25">
            <v>456670.10343406594</v>
          </cell>
          <cell r="D25">
            <v>52239.015521978028</v>
          </cell>
        </row>
        <row r="26">
          <cell r="A26">
            <v>38046</v>
          </cell>
          <cell r="B26">
            <v>48868.756456043964</v>
          </cell>
          <cell r="C26">
            <v>407801.34697802196</v>
          </cell>
          <cell r="D26">
            <v>101107.77197802199</v>
          </cell>
        </row>
        <row r="27">
          <cell r="A27">
            <v>38077</v>
          </cell>
          <cell r="B27">
            <v>52239.015521978028</v>
          </cell>
          <cell r="C27">
            <v>355562.33145604393</v>
          </cell>
          <cell r="D27">
            <v>153346.78750000003</v>
          </cell>
        </row>
        <row r="28">
          <cell r="A28">
            <v>38107</v>
          </cell>
          <cell r="B28">
            <v>50553.885989010996</v>
          </cell>
          <cell r="C28">
            <v>305008.44546703296</v>
          </cell>
          <cell r="D28">
            <v>203900.67348901104</v>
          </cell>
        </row>
        <row r="29">
          <cell r="A29">
            <v>38138</v>
          </cell>
          <cell r="B29">
            <v>52239.015521978028</v>
          </cell>
          <cell r="C29">
            <v>252769.42994505493</v>
          </cell>
          <cell r="D29">
            <v>256139.68901098907</v>
          </cell>
        </row>
        <row r="30">
          <cell r="A30">
            <v>38168</v>
          </cell>
          <cell r="B30">
            <v>50553.885989010996</v>
          </cell>
          <cell r="C30">
            <v>202215.54395604393</v>
          </cell>
          <cell r="D30">
            <v>306693.57500000007</v>
          </cell>
        </row>
        <row r="31">
          <cell r="A31" t="str">
            <v>Adjustment</v>
          </cell>
          <cell r="B31">
            <v>186715.54395604393</v>
          </cell>
          <cell r="C31">
            <v>15500</v>
          </cell>
          <cell r="D31">
            <v>493409.11895604397</v>
          </cell>
        </row>
        <row r="32">
          <cell r="A32">
            <v>38199</v>
          </cell>
          <cell r="B32">
            <v>3875</v>
          </cell>
          <cell r="C32">
            <v>198340.54395604393</v>
          </cell>
          <cell r="D32">
            <v>497284.11895604397</v>
          </cell>
        </row>
        <row r="33">
          <cell r="A33">
            <v>38230</v>
          </cell>
          <cell r="B33">
            <v>3875</v>
          </cell>
          <cell r="C33">
            <v>194465.54395604393</v>
          </cell>
          <cell r="D33">
            <v>501159.11895604397</v>
          </cell>
        </row>
        <row r="34">
          <cell r="A34">
            <v>38260</v>
          </cell>
          <cell r="B34">
            <v>3875</v>
          </cell>
          <cell r="C34">
            <v>190590.54395604393</v>
          </cell>
          <cell r="D34">
            <v>505034.11895604397</v>
          </cell>
        </row>
      </sheetData>
      <sheetData sheetId="2" refreshError="1">
        <row r="23">
          <cell r="A23">
            <v>38321</v>
          </cell>
          <cell r="B23">
            <v>6280.8870054945055</v>
          </cell>
          <cell r="C23">
            <v>67468.882994505504</v>
          </cell>
          <cell r="D23">
            <v>6280.8870054945055</v>
          </cell>
        </row>
        <row r="24">
          <cell r="A24">
            <v>38352</v>
          </cell>
          <cell r="B24">
            <v>6280.8870054945055</v>
          </cell>
          <cell r="C24">
            <v>61187.995989010997</v>
          </cell>
          <cell r="D24">
            <v>12561.774010989011</v>
          </cell>
        </row>
        <row r="25">
          <cell r="A25">
            <v>38383</v>
          </cell>
          <cell r="B25">
            <v>6280.8870054945055</v>
          </cell>
          <cell r="C25">
            <v>54907.108983516489</v>
          </cell>
          <cell r="D25">
            <v>6280.8870054945055</v>
          </cell>
        </row>
        <row r="26">
          <cell r="A26">
            <v>38411</v>
          </cell>
          <cell r="B26">
            <v>5875.6684890109891</v>
          </cell>
          <cell r="C26">
            <v>49031.440494505499</v>
          </cell>
          <cell r="D26">
            <v>12156.555494505494</v>
          </cell>
        </row>
        <row r="27">
          <cell r="A27">
            <v>38442</v>
          </cell>
          <cell r="B27">
            <v>6280.8870054945055</v>
          </cell>
          <cell r="C27">
            <v>42750.553489010992</v>
          </cell>
          <cell r="D27">
            <v>18437.442499999997</v>
          </cell>
        </row>
        <row r="28">
          <cell r="A28">
            <v>38472</v>
          </cell>
          <cell r="B28">
            <v>6078.2777472527478</v>
          </cell>
          <cell r="C28">
            <v>36672.275741758247</v>
          </cell>
          <cell r="D28">
            <v>24515.720247252746</v>
          </cell>
        </row>
        <row r="29">
          <cell r="A29">
            <v>38503</v>
          </cell>
          <cell r="B29">
            <v>6280.8870054945055</v>
          </cell>
          <cell r="C29">
            <v>30391.38873626374</v>
          </cell>
          <cell r="D29">
            <v>30796.60725274725</v>
          </cell>
        </row>
        <row r="30">
          <cell r="A30">
            <v>38533</v>
          </cell>
          <cell r="B30">
            <v>6078.2777472527478</v>
          </cell>
          <cell r="C30">
            <v>202215.54395604393</v>
          </cell>
          <cell r="D30">
            <v>36874.884999999995</v>
          </cell>
        </row>
        <row r="31">
          <cell r="A31">
            <v>38564</v>
          </cell>
          <cell r="B31">
            <v>6078.2777472527478</v>
          </cell>
          <cell r="C31">
            <v>15500</v>
          </cell>
          <cell r="D31">
            <v>42953.16274725274</v>
          </cell>
        </row>
        <row r="32">
          <cell r="A32">
            <v>38595</v>
          </cell>
          <cell r="B32">
            <v>6078.2777472527478</v>
          </cell>
          <cell r="C32">
            <v>196137.26620879117</v>
          </cell>
          <cell r="D32">
            <v>49031.440494505485</v>
          </cell>
        </row>
        <row r="33">
          <cell r="A33">
            <v>38625</v>
          </cell>
          <cell r="B33">
            <v>6078.2777472527478</v>
          </cell>
          <cell r="C33">
            <v>190058.98846153842</v>
          </cell>
          <cell r="D33">
            <v>55109.71824175823</v>
          </cell>
        </row>
        <row r="34">
          <cell r="A34">
            <v>38656</v>
          </cell>
          <cell r="B34">
            <v>6078.2777472527478</v>
          </cell>
          <cell r="C34">
            <v>183980.71071428567</v>
          </cell>
          <cell r="D34">
            <v>61187.995989010975</v>
          </cell>
        </row>
      </sheetData>
      <sheetData sheetId="3" refreshError="1">
        <row r="22">
          <cell r="A22">
            <v>37955</v>
          </cell>
          <cell r="B22">
            <v>15746.865277777779</v>
          </cell>
          <cell r="C22">
            <v>551140.28472222225</v>
          </cell>
          <cell r="D22">
            <v>15746.865277777779</v>
          </cell>
        </row>
        <row r="23">
          <cell r="A23">
            <v>37986</v>
          </cell>
          <cell r="B23">
            <v>15746.865277777779</v>
          </cell>
          <cell r="C23">
            <v>535393.41944444447</v>
          </cell>
          <cell r="D23">
            <v>31493.730555555558</v>
          </cell>
        </row>
        <row r="24">
          <cell r="A24">
            <v>38017</v>
          </cell>
          <cell r="B24">
            <v>15746.865277777779</v>
          </cell>
          <cell r="C24">
            <v>519646.5541666667</v>
          </cell>
          <cell r="D24">
            <v>15746.865277777779</v>
          </cell>
        </row>
        <row r="25">
          <cell r="A25">
            <v>38046</v>
          </cell>
          <cell r="B25">
            <v>15746.865277777779</v>
          </cell>
          <cell r="C25">
            <v>503899.68888888892</v>
          </cell>
          <cell r="D25">
            <v>31493.730555555558</v>
          </cell>
        </row>
        <row r="26">
          <cell r="A26">
            <v>38077</v>
          </cell>
          <cell r="B26">
            <v>15746.865277777779</v>
          </cell>
          <cell r="C26">
            <v>488152.82361111115</v>
          </cell>
          <cell r="D26">
            <v>47240.59583333334</v>
          </cell>
        </row>
        <row r="27">
          <cell r="A27">
            <v>38107</v>
          </cell>
          <cell r="B27">
            <v>15746.865277777779</v>
          </cell>
          <cell r="C27">
            <v>472405.95833333337</v>
          </cell>
          <cell r="D27">
            <v>62987.461111111115</v>
          </cell>
        </row>
        <row r="28">
          <cell r="A28">
            <v>38138</v>
          </cell>
          <cell r="B28">
            <v>15746.865277777779</v>
          </cell>
          <cell r="C28">
            <v>456659.0930555556</v>
          </cell>
          <cell r="D28">
            <v>78734.326388888891</v>
          </cell>
        </row>
        <row r="29">
          <cell r="A29">
            <v>38168</v>
          </cell>
          <cell r="B29">
            <v>15746.865277777779</v>
          </cell>
          <cell r="C29">
            <v>440912.22777777782</v>
          </cell>
          <cell r="D29">
            <v>94481.191666666666</v>
          </cell>
        </row>
        <row r="30">
          <cell r="A30">
            <v>38199</v>
          </cell>
          <cell r="B30">
            <v>15746.865277777779</v>
          </cell>
          <cell r="C30">
            <v>425165.36250000005</v>
          </cell>
          <cell r="D30">
            <v>110228.05694444444</v>
          </cell>
        </row>
        <row r="31">
          <cell r="A31">
            <v>38230</v>
          </cell>
          <cell r="B31">
            <v>15746.865277777779</v>
          </cell>
          <cell r="C31">
            <v>409418.49722222227</v>
          </cell>
          <cell r="D31">
            <v>125974.92222222222</v>
          </cell>
        </row>
        <row r="32">
          <cell r="A32">
            <v>38260</v>
          </cell>
          <cell r="B32">
            <v>15746.865277777779</v>
          </cell>
          <cell r="C32">
            <v>393671.6319444445</v>
          </cell>
          <cell r="D32">
            <v>141721.78750000001</v>
          </cell>
        </row>
        <row r="33">
          <cell r="A33">
            <v>38291</v>
          </cell>
          <cell r="B33">
            <v>15746.865277777779</v>
          </cell>
          <cell r="C33">
            <v>377924.76666666672</v>
          </cell>
          <cell r="D33">
            <v>157468.65277777778</v>
          </cell>
        </row>
        <row r="34">
          <cell r="A34">
            <v>38321</v>
          </cell>
          <cell r="B34">
            <v>15746.865277777779</v>
          </cell>
          <cell r="C34">
            <v>362177.90138888895</v>
          </cell>
          <cell r="D34">
            <v>173215.51805555556</v>
          </cell>
        </row>
        <row r="35">
          <cell r="A35">
            <v>38352</v>
          </cell>
          <cell r="B35">
            <v>15746.865277777779</v>
          </cell>
          <cell r="C35">
            <v>346431.03611111117</v>
          </cell>
          <cell r="D35">
            <v>188962.38333333333</v>
          </cell>
        </row>
        <row r="36">
          <cell r="A36">
            <v>38383</v>
          </cell>
          <cell r="B36">
            <v>15746.865277777779</v>
          </cell>
          <cell r="C36">
            <v>330684.1708333334</v>
          </cell>
          <cell r="D36">
            <v>15746.865277777779</v>
          </cell>
        </row>
        <row r="37">
          <cell r="A37">
            <v>38411</v>
          </cell>
          <cell r="B37">
            <v>15746.865277777779</v>
          </cell>
          <cell r="C37">
            <v>314937.30555555562</v>
          </cell>
          <cell r="D37">
            <v>31493.730555555558</v>
          </cell>
        </row>
        <row r="38">
          <cell r="A38">
            <v>38442</v>
          </cell>
          <cell r="B38">
            <v>15746.865277777779</v>
          </cell>
          <cell r="C38">
            <v>299190.44027777785</v>
          </cell>
          <cell r="D38">
            <v>47240.59583333334</v>
          </cell>
        </row>
        <row r="39">
          <cell r="A39">
            <v>38472</v>
          </cell>
          <cell r="B39">
            <v>15746.865277777779</v>
          </cell>
          <cell r="C39">
            <v>283443.57500000007</v>
          </cell>
          <cell r="D39">
            <v>62987.461111111115</v>
          </cell>
        </row>
        <row r="40">
          <cell r="A40">
            <v>38503</v>
          </cell>
          <cell r="B40">
            <v>15746.865277777779</v>
          </cell>
          <cell r="C40">
            <v>267696.70972222229</v>
          </cell>
          <cell r="D40">
            <v>78734.326388888891</v>
          </cell>
        </row>
        <row r="41">
          <cell r="A41">
            <v>38533</v>
          </cell>
          <cell r="B41">
            <v>15746.865277777779</v>
          </cell>
          <cell r="C41">
            <v>251949.84444444452</v>
          </cell>
          <cell r="D41">
            <v>94481.191666666666</v>
          </cell>
        </row>
        <row r="42">
          <cell r="A42">
            <v>38564</v>
          </cell>
          <cell r="B42">
            <v>15746.865277777779</v>
          </cell>
          <cell r="C42">
            <v>236202.97916666674</v>
          </cell>
          <cell r="D42">
            <v>110228.05694444444</v>
          </cell>
        </row>
        <row r="43">
          <cell r="A43">
            <v>38595</v>
          </cell>
          <cell r="B43">
            <v>15746.865277777779</v>
          </cell>
          <cell r="C43">
            <v>220456.11388888897</v>
          </cell>
          <cell r="D43">
            <v>125974.92222222222</v>
          </cell>
        </row>
        <row r="44">
          <cell r="A44">
            <v>38625</v>
          </cell>
          <cell r="B44">
            <v>15746.865277777779</v>
          </cell>
          <cell r="C44">
            <v>204709.24861111119</v>
          </cell>
          <cell r="D44">
            <v>141721.78750000001</v>
          </cell>
        </row>
        <row r="45">
          <cell r="A45">
            <v>38656</v>
          </cell>
          <cell r="B45">
            <v>15746.865277777779</v>
          </cell>
          <cell r="C45">
            <v>188962.38333333342</v>
          </cell>
          <cell r="D45">
            <v>157468.65277777778</v>
          </cell>
        </row>
        <row r="46">
          <cell r="A46">
            <v>38686</v>
          </cell>
          <cell r="B46">
            <v>15746.865277777779</v>
          </cell>
          <cell r="C46">
            <v>173215.51805555564</v>
          </cell>
          <cell r="D46">
            <v>173215.51805555556</v>
          </cell>
        </row>
        <row r="47">
          <cell r="A47">
            <v>38717</v>
          </cell>
          <cell r="B47">
            <v>15746.865277777779</v>
          </cell>
          <cell r="C47">
            <v>157468.65277777787</v>
          </cell>
          <cell r="D47">
            <v>188962.38333333333</v>
          </cell>
        </row>
        <row r="48">
          <cell r="A48">
            <v>38748</v>
          </cell>
          <cell r="B48">
            <v>15746.865277777779</v>
          </cell>
          <cell r="C48">
            <v>141721.78750000009</v>
          </cell>
          <cell r="D48">
            <v>15746.865277777779</v>
          </cell>
        </row>
        <row r="49">
          <cell r="A49">
            <v>38776</v>
          </cell>
          <cell r="B49">
            <v>15746.865277777779</v>
          </cell>
          <cell r="C49">
            <v>125974.92222222232</v>
          </cell>
          <cell r="D49">
            <v>31493.730555555558</v>
          </cell>
        </row>
        <row r="50">
          <cell r="A50">
            <v>38807</v>
          </cell>
          <cell r="B50">
            <v>15746.865277777779</v>
          </cell>
          <cell r="C50">
            <v>110228.05694444454</v>
          </cell>
          <cell r="D50">
            <v>47240.59583333334</v>
          </cell>
        </row>
        <row r="51">
          <cell r="A51">
            <v>38837</v>
          </cell>
          <cell r="B51">
            <v>15746.865277777779</v>
          </cell>
          <cell r="C51">
            <v>94481.191666666768</v>
          </cell>
          <cell r="D51">
            <v>62987.461111111115</v>
          </cell>
        </row>
        <row r="52">
          <cell r="A52">
            <v>38868</v>
          </cell>
          <cell r="B52">
            <v>15746.865277777779</v>
          </cell>
          <cell r="C52">
            <v>78734.326388888992</v>
          </cell>
          <cell r="D52">
            <v>78734.326388888891</v>
          </cell>
        </row>
        <row r="53">
          <cell r="A53">
            <v>38898</v>
          </cell>
          <cell r="B53">
            <v>15746.865277777779</v>
          </cell>
          <cell r="C53">
            <v>62987.461111111217</v>
          </cell>
          <cell r="D53">
            <v>94481.191666666666</v>
          </cell>
        </row>
        <row r="54">
          <cell r="A54">
            <v>38929</v>
          </cell>
          <cell r="B54">
            <v>15746.865277777779</v>
          </cell>
          <cell r="C54">
            <v>47240.595833333442</v>
          </cell>
          <cell r="D54">
            <v>110228.05694444444</v>
          </cell>
        </row>
        <row r="55">
          <cell r="A55">
            <v>38960</v>
          </cell>
          <cell r="B55">
            <v>15746.865277777779</v>
          </cell>
          <cell r="C55">
            <v>31493.730555555663</v>
          </cell>
          <cell r="D55">
            <v>125974.92222222222</v>
          </cell>
        </row>
        <row r="56">
          <cell r="A56">
            <v>38990</v>
          </cell>
          <cell r="B56">
            <v>15746.865277777779</v>
          </cell>
          <cell r="C56">
            <v>15746.865277777884</v>
          </cell>
          <cell r="D56">
            <v>141721.78750000001</v>
          </cell>
        </row>
        <row r="57">
          <cell r="A57">
            <v>39021</v>
          </cell>
          <cell r="B57">
            <v>15746.865277777779</v>
          </cell>
          <cell r="C57">
            <v>1.0550138540565968E-10</v>
          </cell>
          <cell r="D57">
            <v>157468.65277777778</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Adjusted 2001 Cash Flow "/>
      <sheetName val="Board  Cash Flow"/>
      <sheetName val="12-SCF - Other Line Item Detail"/>
      <sheetName val="13-PPE"/>
      <sheetName val="14-Investments"/>
      <sheetName val="15-LTD"/>
      <sheetName val="16-GW Amort and Other Assets"/>
      <sheetName val="17-Equity Rollforward"/>
      <sheetName val="17a-OCI Roll Support YTD"/>
      <sheetName val="17b-OCI Roll Support QTD"/>
      <sheetName val="18-Footnote Disclosures"/>
      <sheetName val="19-Schedule II - Valuations"/>
      <sheetName val="20-Statistics -QTR"/>
      <sheetName val="21-Statistics - YTD"/>
      <sheetName val="22-Add'l Info"/>
      <sheetName val="23-BS Topsides"/>
      <sheetName val="23-IS Topsides"/>
      <sheetName val="24-BS Reclass-Rounding"/>
      <sheetName val="Statement of Income Variances"/>
      <sheetName val="17a-OCI Roll Support"/>
      <sheetName val="TFI use"/>
      <sheetName val="KP06 CE ATD - $$"/>
      <sheetName val="lookup"/>
    </sheetNames>
    <sheetDataSet>
      <sheetData sheetId="0" refreshError="1">
        <row r="9">
          <cell r="C9" t="str">
            <v>Exelon Consolidated</v>
          </cell>
        </row>
        <row r="26">
          <cell r="C26">
            <v>37072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ank2"/>
      <sheetName val="Rank"/>
      <sheetName val="Data DGS"/>
      <sheetName val="DGS"/>
      <sheetName val="CS"/>
      <sheetName val="Data CS"/>
      <sheetName val="PctRev"/>
      <sheetName val="PP"/>
      <sheetName val="Cost"/>
      <sheetName val="Adm"/>
      <sheetName val="HdctBwAvg"/>
      <sheetName val="NR by Cluster"/>
      <sheetName val="Comp"/>
      <sheetName val="Data"/>
      <sheetName val="DataAdm"/>
      <sheetName val="RSF"/>
      <sheetName val="Adm Salary Leveling"/>
      <sheetName val="Tables"/>
      <sheetName val="One Year Credit Facility (2 (3)"/>
      <sheetName val="One Year Credit Facility"/>
      <sheetName val="Three Year Credit Fac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H4">
            <v>7</v>
          </cell>
        </row>
      </sheetData>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14D5-A7A0-4856-B499-9032516C60CE}">
  <dimension ref="A1:P22"/>
  <sheetViews>
    <sheetView view="pageBreakPreview" zoomScale="60" zoomScaleNormal="90" workbookViewId="0">
      <selection activeCell="Y19" sqref="Y19"/>
    </sheetView>
  </sheetViews>
  <sheetFormatPr defaultColWidth="9.140625" defaultRowHeight="12.75"/>
  <cols>
    <col min="1" max="1" width="3.42578125" style="1" customWidth="1"/>
    <col min="2" max="2" width="9.140625" style="1"/>
    <col min="3" max="3" width="49.7109375" style="1" customWidth="1"/>
    <col min="4" max="4" width="14.140625" style="1" customWidth="1"/>
    <col min="5" max="5" width="15.85546875" style="1" customWidth="1"/>
    <col min="6" max="6" width="15.42578125" style="1" customWidth="1"/>
    <col min="7" max="7" width="13.5703125" style="1" customWidth="1"/>
    <col min="8" max="8" width="13.140625" style="1" customWidth="1"/>
    <col min="9" max="9" width="3.85546875" style="1" customWidth="1"/>
    <col min="10" max="10" width="11.5703125" style="1" customWidth="1"/>
    <col min="11" max="11" width="3.7109375" style="1" customWidth="1"/>
    <col min="12" max="12" width="16.28515625" style="1" customWidth="1"/>
    <col min="13" max="16384" width="9.140625" style="1"/>
  </cols>
  <sheetData>
    <row r="1" spans="1:16">
      <c r="A1" s="3" t="s">
        <v>587</v>
      </c>
    </row>
    <row r="3" spans="1:16" ht="12.75" customHeight="1">
      <c r="B3" s="191" t="s">
        <v>318</v>
      </c>
      <c r="C3" s="192"/>
      <c r="D3" s="192"/>
      <c r="E3" s="192"/>
      <c r="F3" s="192"/>
      <c r="G3" s="192"/>
      <c r="H3" s="192"/>
      <c r="I3" s="192"/>
      <c r="J3" s="192"/>
      <c r="K3" s="192"/>
      <c r="L3" s="192"/>
      <c r="M3" s="192"/>
      <c r="N3" s="192"/>
      <c r="O3" s="193"/>
      <c r="P3" s="106"/>
    </row>
    <row r="4" spans="1:16" ht="12.75" customHeight="1">
      <c r="A4" s="106"/>
      <c r="B4" s="194"/>
      <c r="C4" s="195"/>
      <c r="D4" s="195"/>
      <c r="E4" s="195"/>
      <c r="F4" s="195"/>
      <c r="G4" s="195"/>
      <c r="H4" s="195"/>
      <c r="I4" s="195"/>
      <c r="J4" s="195"/>
      <c r="K4" s="195"/>
      <c r="L4" s="195"/>
      <c r="M4" s="195"/>
      <c r="N4" s="195"/>
      <c r="O4" s="196"/>
    </row>
    <row r="5" spans="1:16">
      <c r="A5" s="106"/>
      <c r="B5" s="194"/>
      <c r="C5" s="195"/>
      <c r="D5" s="195"/>
      <c r="E5" s="195"/>
      <c r="F5" s="195"/>
      <c r="G5" s="195"/>
      <c r="H5" s="195"/>
      <c r="I5" s="195"/>
      <c r="J5" s="195"/>
      <c r="K5" s="195"/>
      <c r="L5" s="195"/>
      <c r="M5" s="195"/>
      <c r="N5" s="195"/>
      <c r="O5" s="196"/>
    </row>
    <row r="6" spans="1:16">
      <c r="A6" s="106"/>
      <c r="B6" s="194"/>
      <c r="C6" s="195"/>
      <c r="D6" s="195"/>
      <c r="E6" s="195"/>
      <c r="F6" s="195"/>
      <c r="G6" s="195"/>
      <c r="H6" s="195"/>
      <c r="I6" s="195"/>
      <c r="J6" s="195"/>
      <c r="K6" s="195"/>
      <c r="L6" s="195"/>
      <c r="M6" s="195"/>
      <c r="N6" s="195"/>
      <c r="O6" s="196"/>
    </row>
    <row r="7" spans="1:16">
      <c r="A7" s="106"/>
      <c r="B7" s="194"/>
      <c r="C7" s="195"/>
      <c r="D7" s="195"/>
      <c r="E7" s="195"/>
      <c r="F7" s="195"/>
      <c r="G7" s="195"/>
      <c r="H7" s="195"/>
      <c r="I7" s="195"/>
      <c r="J7" s="195"/>
      <c r="K7" s="195"/>
      <c r="L7" s="195"/>
      <c r="M7" s="195"/>
      <c r="N7" s="195"/>
      <c r="O7" s="196"/>
    </row>
    <row r="8" spans="1:16">
      <c r="A8" s="106"/>
      <c r="B8" s="194"/>
      <c r="C8" s="195"/>
      <c r="D8" s="195"/>
      <c r="E8" s="195"/>
      <c r="F8" s="195"/>
      <c r="G8" s="195"/>
      <c r="H8" s="195"/>
      <c r="I8" s="195"/>
      <c r="J8" s="195"/>
      <c r="K8" s="195"/>
      <c r="L8" s="195"/>
      <c r="M8" s="195"/>
      <c r="N8" s="195"/>
      <c r="O8" s="196"/>
    </row>
    <row r="9" spans="1:16">
      <c r="B9" s="194"/>
      <c r="C9" s="195"/>
      <c r="D9" s="195"/>
      <c r="E9" s="195"/>
      <c r="F9" s="195"/>
      <c r="G9" s="195"/>
      <c r="H9" s="195"/>
      <c r="I9" s="195"/>
      <c r="J9" s="195"/>
      <c r="K9" s="195"/>
      <c r="L9" s="195"/>
      <c r="M9" s="195"/>
      <c r="N9" s="195"/>
      <c r="O9" s="196"/>
      <c r="P9" s="106"/>
    </row>
    <row r="10" spans="1:16">
      <c r="A10" s="106"/>
      <c r="B10" s="194"/>
      <c r="C10" s="195"/>
      <c r="D10" s="195"/>
      <c r="E10" s="195"/>
      <c r="F10" s="195"/>
      <c r="G10" s="195"/>
      <c r="H10" s="195"/>
      <c r="I10" s="195"/>
      <c r="J10" s="195"/>
      <c r="K10" s="195"/>
      <c r="L10" s="195"/>
      <c r="M10" s="195"/>
      <c r="N10" s="195"/>
      <c r="O10" s="196"/>
    </row>
    <row r="11" spans="1:16">
      <c r="A11" s="106"/>
      <c r="B11" s="194"/>
      <c r="C11" s="195"/>
      <c r="D11" s="195"/>
      <c r="E11" s="195"/>
      <c r="F11" s="195"/>
      <c r="G11" s="195"/>
      <c r="H11" s="195"/>
      <c r="I11" s="195"/>
      <c r="J11" s="195"/>
      <c r="K11" s="195"/>
      <c r="L11" s="195"/>
      <c r="M11" s="195"/>
      <c r="N11" s="195"/>
      <c r="O11" s="196"/>
    </row>
    <row r="12" spans="1:16">
      <c r="A12" s="106"/>
      <c r="B12" s="197"/>
      <c r="C12" s="198"/>
      <c r="D12" s="198"/>
      <c r="E12" s="198"/>
      <c r="F12" s="198"/>
      <c r="G12" s="198"/>
      <c r="H12" s="198"/>
      <c r="I12" s="198"/>
      <c r="J12" s="198"/>
      <c r="K12" s="198"/>
      <c r="L12" s="198"/>
      <c r="M12" s="198"/>
      <c r="N12" s="198"/>
      <c r="O12" s="199"/>
    </row>
    <row r="15" spans="1:16">
      <c r="B15" s="1" t="s">
        <v>594</v>
      </c>
    </row>
    <row r="16" spans="1:16">
      <c r="B16" s="106"/>
      <c r="G16" s="107"/>
      <c r="H16" s="107"/>
      <c r="I16" s="107"/>
      <c r="J16" s="107"/>
    </row>
    <row r="17" spans="2:11" ht="38.25">
      <c r="B17" s="114" t="s">
        <v>292</v>
      </c>
      <c r="C17" s="114" t="s">
        <v>319</v>
      </c>
      <c r="D17" s="115" t="s">
        <v>595</v>
      </c>
      <c r="E17" s="115" t="s">
        <v>321</v>
      </c>
      <c r="F17" s="115" t="s">
        <v>322</v>
      </c>
      <c r="G17" s="115" t="s">
        <v>323</v>
      </c>
      <c r="H17" s="115" t="s">
        <v>336</v>
      </c>
      <c r="I17" s="116"/>
    </row>
    <row r="18" spans="2:11">
      <c r="B18" s="117" t="s">
        <v>324</v>
      </c>
      <c r="C18" s="118" t="s">
        <v>325</v>
      </c>
      <c r="D18" s="117" t="s">
        <v>326</v>
      </c>
      <c r="E18" s="119" t="s">
        <v>329</v>
      </c>
      <c r="F18" s="120" t="s">
        <v>330</v>
      </c>
      <c r="G18" s="200">
        <v>11600000</v>
      </c>
      <c r="H18" s="121">
        <v>2231763.16</v>
      </c>
      <c r="I18" s="120"/>
      <c r="K18" s="106"/>
    </row>
    <row r="19" spans="2:11">
      <c r="B19" s="117" t="s">
        <v>324</v>
      </c>
      <c r="C19" s="122" t="s">
        <v>325</v>
      </c>
      <c r="D19" s="117" t="s">
        <v>326</v>
      </c>
      <c r="E19" s="119" t="s">
        <v>327</v>
      </c>
      <c r="F19" s="119" t="s">
        <v>328</v>
      </c>
      <c r="G19" s="201"/>
      <c r="H19" s="123">
        <v>10806439.949999999</v>
      </c>
    </row>
    <row r="20" spans="2:11">
      <c r="B20" s="117"/>
      <c r="C20" s="118" t="s">
        <v>50</v>
      </c>
      <c r="D20" s="117"/>
      <c r="E20" s="119"/>
      <c r="F20" s="119"/>
      <c r="G20" s="124">
        <v>11600000</v>
      </c>
      <c r="H20" s="125">
        <v>13038203.109999999</v>
      </c>
    </row>
    <row r="21" spans="2:11">
      <c r="B21" s="117"/>
      <c r="C21" s="118"/>
      <c r="D21" s="117"/>
      <c r="E21" s="119"/>
      <c r="F21" s="119"/>
      <c r="G21" s="124"/>
      <c r="H21" s="126"/>
    </row>
    <row r="22" spans="2:11">
      <c r="B22" s="117" t="s">
        <v>331</v>
      </c>
      <c r="C22" s="118" t="s">
        <v>332</v>
      </c>
      <c r="D22" s="117" t="s">
        <v>333</v>
      </c>
      <c r="E22" s="120" t="s">
        <v>334</v>
      </c>
      <c r="F22" s="120" t="s">
        <v>335</v>
      </c>
      <c r="G22" s="124">
        <v>4300000</v>
      </c>
      <c r="H22" s="125">
        <v>985460.92999999993</v>
      </c>
    </row>
  </sheetData>
  <mergeCells count="2">
    <mergeCell ref="B3:O12"/>
    <mergeCell ref="G18:G19"/>
  </mergeCells>
  <pageMargins left="0.7" right="0.7" top="0.75" bottom="0.75" header="0.3" footer="0.3"/>
  <pageSetup scale="5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B40C-DDBC-453D-A98B-49F314F18039}">
  <dimension ref="A1:X32"/>
  <sheetViews>
    <sheetView view="pageBreakPreview" zoomScale="60" zoomScaleNormal="80" workbookViewId="0">
      <selection activeCell="E36" sqref="E36"/>
    </sheetView>
  </sheetViews>
  <sheetFormatPr defaultColWidth="9" defaultRowHeight="12.75"/>
  <cols>
    <col min="1" max="1" width="9" style="23"/>
    <col min="2" max="2" width="20.28515625" style="23" bestFit="1" customWidth="1"/>
    <col min="3" max="3" width="17.42578125" style="23" customWidth="1"/>
    <col min="4" max="4" width="1.28515625" style="23" customWidth="1"/>
    <col min="5" max="5" width="17.42578125" style="23" customWidth="1"/>
    <col min="6" max="6" width="1.28515625" style="23" customWidth="1"/>
    <col min="7" max="7" width="17.42578125" style="23" customWidth="1"/>
    <col min="8" max="8" width="1.28515625" style="23" customWidth="1"/>
    <col min="9" max="9" width="14.42578125" style="23" customWidth="1"/>
    <col min="10" max="10" width="1.28515625" style="23" customWidth="1"/>
    <col min="11" max="11" width="17.42578125" style="23" customWidth="1"/>
    <col min="12" max="12" width="1.28515625" style="23" customWidth="1"/>
    <col min="13" max="13" width="17.42578125" style="23" customWidth="1"/>
    <col min="14" max="15" width="12.28515625" style="23" customWidth="1"/>
    <col min="16" max="18" width="10.7109375" style="23" bestFit="1" customWidth="1"/>
    <col min="19" max="19" width="11.85546875" style="23" bestFit="1" customWidth="1"/>
    <col min="20" max="16384" width="9" style="23"/>
  </cols>
  <sheetData>
    <row r="1" spans="1:24">
      <c r="A1" s="3" t="s">
        <v>585</v>
      </c>
    </row>
    <row r="2" spans="1:24" ht="46.9" customHeight="1">
      <c r="A2" s="210" t="s">
        <v>593</v>
      </c>
      <c r="B2" s="210"/>
      <c r="C2" s="210"/>
      <c r="D2" s="210"/>
      <c r="E2" s="210"/>
      <c r="F2" s="210"/>
      <c r="G2" s="210"/>
      <c r="H2" s="210"/>
      <c r="I2" s="210"/>
      <c r="J2" s="210"/>
      <c r="K2" s="210"/>
      <c r="L2" s="210"/>
      <c r="M2" s="210"/>
      <c r="S2" s="24"/>
      <c r="T2" s="24"/>
      <c r="U2" s="24"/>
      <c r="V2" s="24"/>
      <c r="W2" s="24"/>
      <c r="X2" s="24"/>
    </row>
    <row r="3" spans="1:24" ht="19.899999999999999" customHeight="1">
      <c r="A3" s="111"/>
      <c r="B3" s="111"/>
      <c r="C3" s="111"/>
      <c r="D3" s="111"/>
      <c r="E3" s="111"/>
      <c r="F3" s="111"/>
      <c r="G3" s="111"/>
      <c r="H3" s="111"/>
      <c r="I3" s="111"/>
      <c r="J3" s="111"/>
      <c r="K3" s="111"/>
      <c r="L3" s="111"/>
      <c r="M3" s="111"/>
      <c r="N3" s="111"/>
      <c r="O3" s="111"/>
      <c r="S3" s="24"/>
      <c r="T3" s="24"/>
      <c r="U3" s="24"/>
      <c r="V3" s="24"/>
      <c r="W3" s="24"/>
      <c r="X3" s="24"/>
    </row>
    <row r="4" spans="1:24">
      <c r="C4" s="229" t="s">
        <v>36</v>
      </c>
      <c r="D4" s="229"/>
      <c r="E4" s="229"/>
      <c r="F4" s="229"/>
      <c r="G4" s="229"/>
      <c r="H4" s="229"/>
      <c r="I4" s="229"/>
      <c r="J4" s="229"/>
      <c r="K4" s="229"/>
      <c r="L4" s="229"/>
      <c r="M4" s="229"/>
      <c r="S4" s="24"/>
      <c r="T4" s="24"/>
      <c r="U4" s="24"/>
      <c r="V4" s="24"/>
      <c r="W4" s="24"/>
      <c r="X4" s="24"/>
    </row>
    <row r="5" spans="1:24">
      <c r="C5" s="229" t="s">
        <v>1</v>
      </c>
      <c r="D5" s="229"/>
      <c r="E5" s="229"/>
      <c r="F5" s="229"/>
      <c r="G5" s="229"/>
      <c r="H5" s="229"/>
      <c r="I5" s="229"/>
      <c r="J5" s="229"/>
      <c r="K5" s="229"/>
      <c r="L5" s="229"/>
      <c r="M5" s="229"/>
      <c r="S5" s="24"/>
      <c r="T5" s="24"/>
      <c r="U5" s="24"/>
      <c r="V5" s="24"/>
      <c r="W5" s="24"/>
      <c r="X5" s="24"/>
    </row>
    <row r="8" spans="1:24" ht="51">
      <c r="A8" s="9" t="s">
        <v>2</v>
      </c>
      <c r="B8" s="25" t="s">
        <v>37</v>
      </c>
      <c r="C8" s="26" t="s">
        <v>38</v>
      </c>
      <c r="D8" s="27"/>
      <c r="E8" s="26" t="s">
        <v>39</v>
      </c>
      <c r="F8" s="27"/>
      <c r="G8" s="26" t="s">
        <v>40</v>
      </c>
      <c r="I8" s="26" t="s">
        <v>41</v>
      </c>
      <c r="K8" s="26" t="s">
        <v>42</v>
      </c>
      <c r="L8" s="26"/>
      <c r="M8" s="26" t="s">
        <v>43</v>
      </c>
      <c r="N8" s="28"/>
      <c r="O8" s="28"/>
      <c r="P8" s="28"/>
      <c r="Q8" s="28"/>
      <c r="R8" s="28"/>
      <c r="S8" s="28"/>
    </row>
    <row r="9" spans="1:24">
      <c r="C9" s="27" t="s">
        <v>12</v>
      </c>
      <c r="D9" s="27"/>
      <c r="E9" s="27" t="s">
        <v>13</v>
      </c>
      <c r="F9" s="27"/>
      <c r="G9" s="27" t="s">
        <v>14</v>
      </c>
      <c r="I9" s="27" t="s">
        <v>44</v>
      </c>
      <c r="J9" s="27"/>
      <c r="K9" s="27" t="s">
        <v>16</v>
      </c>
      <c r="L9" s="27"/>
      <c r="M9" s="27" t="s">
        <v>17</v>
      </c>
      <c r="N9" s="28"/>
      <c r="O9" s="28"/>
      <c r="P9" s="28"/>
      <c r="Q9" s="28"/>
      <c r="R9" s="28"/>
      <c r="S9" s="28"/>
    </row>
    <row r="10" spans="1:24">
      <c r="B10" s="28"/>
      <c r="C10" s="28"/>
      <c r="D10" s="28"/>
      <c r="E10" s="28"/>
      <c r="F10" s="28"/>
      <c r="G10" s="28"/>
      <c r="N10" s="28"/>
      <c r="O10" s="28"/>
      <c r="P10" s="28"/>
      <c r="Q10" s="28"/>
      <c r="R10" s="28"/>
      <c r="S10" s="28"/>
    </row>
    <row r="11" spans="1:24">
      <c r="A11" s="1">
        <v>1</v>
      </c>
      <c r="B11" s="11" t="s">
        <v>45</v>
      </c>
      <c r="C11" s="12">
        <v>0</v>
      </c>
      <c r="D11" s="12"/>
      <c r="E11" s="12">
        <v>99428.22</v>
      </c>
      <c r="F11" s="12"/>
      <c r="G11" s="12">
        <f>SUM(C11:E11)</f>
        <v>99428.22</v>
      </c>
      <c r="I11" s="29">
        <v>7.3211515122655155E-2</v>
      </c>
      <c r="K11" s="12">
        <f>C11*I11</f>
        <v>0</v>
      </c>
      <c r="L11" s="12"/>
      <c r="M11" s="12">
        <f>E11*I11</f>
        <v>7279.2906321486835</v>
      </c>
      <c r="N11" s="28"/>
      <c r="O11" s="28"/>
      <c r="P11" s="28"/>
      <c r="Q11" s="28"/>
      <c r="R11" s="28"/>
      <c r="S11" s="28"/>
    </row>
    <row r="12" spans="1:24" ht="13.5" customHeight="1">
      <c r="A12" s="1"/>
      <c r="B12" s="11"/>
      <c r="C12" s="12"/>
      <c r="D12" s="12"/>
      <c r="E12" s="12"/>
      <c r="F12" s="12"/>
      <c r="G12" s="12"/>
      <c r="K12" s="12"/>
      <c r="L12" s="12"/>
      <c r="M12" s="12"/>
      <c r="N12" s="28"/>
      <c r="O12" s="28"/>
      <c r="P12" s="28"/>
      <c r="Q12" s="28"/>
      <c r="R12" s="28"/>
      <c r="S12" s="28"/>
    </row>
    <row r="13" spans="1:24">
      <c r="A13" s="1">
        <v>2</v>
      </c>
      <c r="B13" s="11" t="s">
        <v>46</v>
      </c>
      <c r="C13" s="12">
        <v>-8152886.5199999996</v>
      </c>
      <c r="D13" s="12"/>
      <c r="E13" s="12">
        <v>3248815.76</v>
      </c>
      <c r="F13" s="12"/>
      <c r="G13" s="12">
        <f>SUM(C13:E13)</f>
        <v>-4904070.76</v>
      </c>
      <c r="I13" s="29">
        <v>0</v>
      </c>
      <c r="K13" s="12">
        <f>C13*I13</f>
        <v>0</v>
      </c>
      <c r="L13" s="12"/>
      <c r="M13" s="12">
        <f>E13*I13</f>
        <v>0</v>
      </c>
      <c r="N13" s="28"/>
      <c r="O13" s="28"/>
      <c r="P13" s="28"/>
      <c r="Q13" s="28"/>
      <c r="R13" s="28"/>
      <c r="S13" s="28"/>
    </row>
    <row r="14" spans="1:24" ht="13.5" customHeight="1">
      <c r="A14" s="1"/>
      <c r="B14" s="11"/>
      <c r="C14" s="12"/>
      <c r="D14" s="12"/>
      <c r="E14" s="12"/>
      <c r="F14" s="12"/>
      <c r="G14" s="12"/>
      <c r="I14" s="29"/>
      <c r="K14" s="12"/>
      <c r="L14" s="12"/>
      <c r="M14" s="12"/>
      <c r="N14" s="28"/>
      <c r="O14" s="28"/>
      <c r="P14" s="28"/>
      <c r="Q14" s="28"/>
      <c r="R14" s="28"/>
      <c r="S14" s="28"/>
    </row>
    <row r="15" spans="1:24">
      <c r="A15" s="1">
        <v>3</v>
      </c>
      <c r="B15" s="11" t="s">
        <v>47</v>
      </c>
      <c r="C15" s="12">
        <v>0</v>
      </c>
      <c r="D15" s="12"/>
      <c r="E15" s="12">
        <v>11413.75</v>
      </c>
      <c r="F15" s="12"/>
      <c r="G15" s="12">
        <f>SUM(C15:E15)</f>
        <v>11413.75</v>
      </c>
      <c r="I15" s="29">
        <v>9.4490855863003556E-2</v>
      </c>
      <c r="K15" s="12">
        <f>C15*I15</f>
        <v>0</v>
      </c>
      <c r="L15" s="12"/>
      <c r="M15" s="12">
        <f>E15*I15</f>
        <v>1078.4950061063569</v>
      </c>
      <c r="N15" s="28"/>
      <c r="O15" s="28"/>
      <c r="P15" s="28"/>
      <c r="Q15" s="28"/>
      <c r="R15" s="28"/>
      <c r="S15" s="28"/>
    </row>
    <row r="16" spans="1:24" ht="13.5" customHeight="1">
      <c r="A16" s="1"/>
      <c r="B16" s="11"/>
      <c r="C16" s="12"/>
      <c r="D16" s="12"/>
      <c r="E16" s="12"/>
      <c r="F16" s="12"/>
      <c r="G16" s="12"/>
      <c r="I16" s="29"/>
      <c r="K16" s="12"/>
      <c r="L16" s="12"/>
      <c r="M16" s="12"/>
      <c r="N16" s="28"/>
      <c r="O16" s="28"/>
      <c r="P16" s="28"/>
      <c r="Q16" s="28"/>
      <c r="R16" s="28"/>
      <c r="S16" s="28"/>
    </row>
    <row r="17" spans="1:19">
      <c r="A17" s="1">
        <v>4</v>
      </c>
      <c r="B17" s="11" t="s">
        <v>48</v>
      </c>
      <c r="C17" s="12">
        <v>-3553726.24</v>
      </c>
      <c r="D17" s="12"/>
      <c r="E17" s="12">
        <v>473937.59</v>
      </c>
      <c r="F17" s="12"/>
      <c r="G17" s="12">
        <f>SUM(C17:E17)</f>
        <v>-3079788.6500000004</v>
      </c>
      <c r="I17" s="29">
        <v>0</v>
      </c>
      <c r="K17" s="12">
        <f>C17*I17</f>
        <v>0</v>
      </c>
      <c r="L17" s="12"/>
      <c r="M17" s="12">
        <f>E17*I17</f>
        <v>0</v>
      </c>
      <c r="N17" s="28"/>
      <c r="O17" s="28"/>
      <c r="P17" s="28"/>
      <c r="Q17" s="28"/>
      <c r="R17" s="28"/>
      <c r="S17" s="28"/>
    </row>
    <row r="18" spans="1:19" ht="13.5" customHeight="1">
      <c r="A18" s="1"/>
      <c r="B18" s="11"/>
      <c r="C18" s="12"/>
      <c r="D18" s="12"/>
      <c r="E18" s="12"/>
      <c r="F18" s="12"/>
      <c r="G18" s="12"/>
      <c r="I18" s="29"/>
      <c r="K18" s="12"/>
      <c r="L18" s="12"/>
      <c r="M18" s="12"/>
      <c r="N18" s="28"/>
      <c r="O18" s="28"/>
      <c r="P18" s="28"/>
      <c r="Q18" s="28"/>
      <c r="R18" s="28"/>
      <c r="S18" s="28"/>
    </row>
    <row r="19" spans="1:19">
      <c r="A19" s="1">
        <v>5</v>
      </c>
      <c r="B19" s="11" t="s">
        <v>49</v>
      </c>
      <c r="C19" s="12">
        <v>-1254331.24</v>
      </c>
      <c r="D19" s="12"/>
      <c r="E19" s="12">
        <v>777235.84</v>
      </c>
      <c r="F19" s="12"/>
      <c r="G19" s="12">
        <f>SUM(C19:E19)</f>
        <v>-477095.4</v>
      </c>
      <c r="I19" s="30">
        <v>1</v>
      </c>
      <c r="K19" s="12">
        <f>C19*I19</f>
        <v>-1254331.24</v>
      </c>
      <c r="L19" s="12"/>
      <c r="M19" s="12">
        <f>E19*I19</f>
        <v>777235.84</v>
      </c>
      <c r="N19" s="28"/>
      <c r="O19" s="28"/>
      <c r="P19" s="28"/>
      <c r="Q19" s="28"/>
      <c r="R19" s="28"/>
      <c r="S19" s="28"/>
    </row>
    <row r="20" spans="1:19" ht="13.5" customHeight="1">
      <c r="A20" s="1"/>
      <c r="B20" s="31"/>
      <c r="C20" s="12"/>
      <c r="D20" s="12"/>
      <c r="E20" s="12"/>
      <c r="F20" s="12"/>
      <c r="G20" s="12"/>
      <c r="K20" s="12"/>
      <c r="L20" s="12"/>
      <c r="M20" s="12"/>
      <c r="N20" s="28"/>
      <c r="O20" s="28"/>
      <c r="P20" s="28"/>
      <c r="Q20" s="28"/>
      <c r="R20" s="28"/>
      <c r="S20" s="28"/>
    </row>
    <row r="21" spans="1:19">
      <c r="A21" s="1">
        <v>6</v>
      </c>
      <c r="B21" s="3" t="s">
        <v>50</v>
      </c>
      <c r="C21" s="15">
        <f>SUM(C11:C19)</f>
        <v>-12960944</v>
      </c>
      <c r="D21" s="12"/>
      <c r="E21" s="15">
        <f>SUM(E11:E19)</f>
        <v>4610831.16</v>
      </c>
      <c r="F21" s="12"/>
      <c r="G21" s="15">
        <f>SUM(G11:G19)</f>
        <v>-8350112.8400000008</v>
      </c>
      <c r="K21" s="15">
        <f>SUM(K11:K19)</f>
        <v>-1254331.24</v>
      </c>
      <c r="L21" s="12"/>
      <c r="M21" s="15">
        <f>SUM(M11:M19)</f>
        <v>785593.62563825503</v>
      </c>
      <c r="N21" s="28"/>
      <c r="O21" s="28"/>
      <c r="P21" s="28"/>
      <c r="Q21" s="28"/>
      <c r="R21" s="28"/>
      <c r="S21" s="28"/>
    </row>
    <row r="22" spans="1:19">
      <c r="G22" s="28"/>
      <c r="H22" s="28"/>
      <c r="I22" s="28"/>
      <c r="J22" s="28"/>
      <c r="K22" s="28"/>
      <c r="L22" s="28"/>
      <c r="M22" s="28"/>
      <c r="N22" s="28"/>
      <c r="O22" s="28"/>
      <c r="P22" s="28"/>
      <c r="Q22" s="28"/>
      <c r="R22" s="28"/>
      <c r="S22" s="28"/>
    </row>
    <row r="23" spans="1:19">
      <c r="A23" s="23">
        <v>7</v>
      </c>
      <c r="B23" s="23" t="s">
        <v>51</v>
      </c>
      <c r="G23" s="28"/>
      <c r="H23" s="28"/>
      <c r="I23" s="28"/>
      <c r="J23" s="28"/>
      <c r="K23" s="32">
        <f>(0.21+(0.0999*0.79))</f>
        <v>0.28892099999999998</v>
      </c>
      <c r="L23" s="28"/>
      <c r="M23" s="32">
        <f>(0.21+(0.0999*0.79))</f>
        <v>0.28892099999999998</v>
      </c>
      <c r="N23" s="28"/>
      <c r="O23" s="28"/>
      <c r="P23" s="28"/>
      <c r="Q23" s="28"/>
      <c r="R23" s="28"/>
      <c r="S23" s="28"/>
    </row>
    <row r="24" spans="1:19">
      <c r="G24" s="33"/>
      <c r="H24" s="33"/>
      <c r="I24" s="33"/>
      <c r="J24" s="33"/>
      <c r="K24" s="33"/>
      <c r="L24" s="33"/>
      <c r="M24" s="33"/>
      <c r="N24" s="28"/>
      <c r="O24" s="28"/>
      <c r="P24" s="28"/>
      <c r="Q24" s="28"/>
      <c r="R24" s="28"/>
      <c r="S24" s="28"/>
    </row>
    <row r="25" spans="1:19">
      <c r="A25" s="23">
        <v>8</v>
      </c>
      <c r="B25" s="3" t="s">
        <v>52</v>
      </c>
      <c r="G25" s="33"/>
      <c r="H25" s="33"/>
      <c r="I25" s="33"/>
      <c r="J25" s="33"/>
      <c r="K25" s="34">
        <f>K21*K23</f>
        <v>-362402.63619203999</v>
      </c>
      <c r="L25" s="33"/>
      <c r="M25" s="34">
        <f>M21*M23</f>
        <v>226974.49591303026</v>
      </c>
      <c r="N25" s="28"/>
      <c r="O25" s="28"/>
      <c r="P25" s="28"/>
      <c r="Q25" s="28"/>
      <c r="R25" s="28"/>
      <c r="S25" s="28"/>
    </row>
    <row r="26" spans="1:19">
      <c r="G26" s="33"/>
      <c r="H26" s="33"/>
      <c r="I26" s="33"/>
      <c r="J26" s="33"/>
      <c r="K26" s="33"/>
      <c r="L26" s="33"/>
      <c r="M26" s="33"/>
      <c r="N26" s="28"/>
      <c r="O26" s="28"/>
      <c r="P26" s="28"/>
      <c r="Q26" s="28"/>
      <c r="R26" s="28"/>
      <c r="S26" s="28"/>
    </row>
    <row r="27" spans="1:19">
      <c r="G27" s="33"/>
      <c r="H27" s="33"/>
      <c r="I27" s="33"/>
      <c r="J27" s="33"/>
      <c r="K27" s="33"/>
      <c r="L27" s="33"/>
      <c r="M27" s="33"/>
      <c r="N27" s="28"/>
      <c r="O27" s="28"/>
      <c r="P27" s="28"/>
      <c r="Q27" s="28"/>
      <c r="R27" s="28"/>
      <c r="S27" s="28"/>
    </row>
    <row r="28" spans="1:19">
      <c r="A28" s="16" t="s">
        <v>30</v>
      </c>
      <c r="B28" s="1"/>
      <c r="C28" s="1"/>
      <c r="D28" s="17"/>
      <c r="E28" s="1"/>
      <c r="F28" s="1"/>
      <c r="G28" s="33"/>
      <c r="H28" s="33"/>
      <c r="I28" s="33"/>
      <c r="J28" s="33"/>
      <c r="K28" s="33"/>
      <c r="L28" s="33"/>
      <c r="M28" s="33"/>
      <c r="N28" s="28"/>
      <c r="O28" s="28"/>
      <c r="P28" s="28"/>
      <c r="Q28" s="28"/>
      <c r="R28" s="28"/>
      <c r="S28" s="28"/>
    </row>
    <row r="29" spans="1:19" ht="5.0999999999999996" customHeight="1">
      <c r="A29" s="1"/>
      <c r="B29" s="1"/>
      <c r="C29" s="18"/>
      <c r="D29" s="1"/>
      <c r="E29" s="1"/>
      <c r="F29" s="1"/>
      <c r="G29" s="33"/>
      <c r="H29" s="33"/>
      <c r="I29" s="33"/>
      <c r="J29" s="33"/>
      <c r="K29" s="33"/>
      <c r="L29" s="33"/>
      <c r="M29" s="33"/>
      <c r="N29" s="28"/>
      <c r="O29" s="28"/>
      <c r="P29" s="28"/>
      <c r="Q29" s="28"/>
      <c r="R29" s="28"/>
      <c r="S29" s="28"/>
    </row>
    <row r="30" spans="1:19" ht="12.75" customHeight="1">
      <c r="A30" s="204">
        <v>1</v>
      </c>
      <c r="B30" s="205" t="s">
        <v>53</v>
      </c>
      <c r="C30" s="205"/>
      <c r="D30" s="205"/>
      <c r="E30" s="205"/>
      <c r="F30" s="205"/>
      <c r="G30" s="205"/>
      <c r="H30" s="33"/>
      <c r="I30" s="33"/>
      <c r="J30" s="33"/>
      <c r="K30" s="33"/>
      <c r="L30" s="33"/>
      <c r="M30" s="33"/>
      <c r="N30" s="28"/>
      <c r="O30" s="28"/>
      <c r="P30" s="28"/>
      <c r="Q30" s="28"/>
      <c r="R30" s="28"/>
      <c r="S30" s="28"/>
    </row>
    <row r="31" spans="1:19">
      <c r="A31" s="204"/>
      <c r="B31" s="205"/>
      <c r="C31" s="205"/>
      <c r="D31" s="205"/>
      <c r="E31" s="205"/>
      <c r="F31" s="205"/>
      <c r="G31" s="205"/>
      <c r="N31" s="28"/>
      <c r="O31" s="28"/>
      <c r="P31" s="28"/>
      <c r="Q31" s="28"/>
      <c r="R31" s="28"/>
      <c r="S31" s="28"/>
    </row>
    <row r="32" spans="1:19">
      <c r="N32" s="28"/>
      <c r="O32" s="28"/>
      <c r="P32" s="28"/>
      <c r="Q32" s="28"/>
      <c r="R32" s="28"/>
      <c r="S32" s="28"/>
    </row>
  </sheetData>
  <mergeCells count="5">
    <mergeCell ref="C4:M4"/>
    <mergeCell ref="C5:M5"/>
    <mergeCell ref="A30:A31"/>
    <mergeCell ref="B30:G31"/>
    <mergeCell ref="A2:M2"/>
  </mergeCells>
  <pageMargins left="0.7" right="0.7" top="0.75" bottom="0.75" header="0.3" footer="0.3"/>
  <pageSetup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5E228-4D0F-4E26-A3D7-31DA06DA4193}">
  <sheetPr>
    <pageSetUpPr fitToPage="1"/>
  </sheetPr>
  <dimension ref="A1:J23"/>
  <sheetViews>
    <sheetView view="pageBreakPreview" zoomScale="60" zoomScaleNormal="83" workbookViewId="0">
      <selection activeCell="F39" sqref="F39"/>
    </sheetView>
  </sheetViews>
  <sheetFormatPr defaultColWidth="9.28515625" defaultRowHeight="15"/>
  <cols>
    <col min="1" max="2" width="9.28515625" style="86"/>
    <col min="3" max="4" width="11.28515625" style="86" customWidth="1"/>
    <col min="5" max="5" width="12.28515625" style="86" customWidth="1"/>
    <col min="6" max="7" width="15.7109375" style="86" bestFit="1" customWidth="1"/>
    <col min="8" max="8" width="10.5703125" style="87" bestFit="1" customWidth="1"/>
    <col min="9" max="9" width="13.7109375" style="86" bestFit="1" customWidth="1"/>
    <col min="10" max="10" width="14.85546875" style="86" bestFit="1" customWidth="1"/>
    <col min="11" max="16384" width="9.28515625" style="86"/>
  </cols>
  <sheetData>
    <row r="1" spans="1:10">
      <c r="A1" s="85" t="s">
        <v>297</v>
      </c>
    </row>
    <row r="2" spans="1:10">
      <c r="A2" s="85" t="s">
        <v>298</v>
      </c>
    </row>
    <row r="3" spans="1:10">
      <c r="A3" s="88"/>
      <c r="H3" s="89"/>
      <c r="I3" s="89"/>
      <c r="J3" s="90"/>
    </row>
    <row r="4" spans="1:10">
      <c r="F4" s="85"/>
      <c r="G4" s="85"/>
      <c r="H4" s="91"/>
      <c r="I4" s="92"/>
    </row>
    <row r="5" spans="1:10">
      <c r="H5" s="86"/>
    </row>
    <row r="6" spans="1:10" ht="75">
      <c r="A6" s="94" t="s">
        <v>299</v>
      </c>
      <c r="B6" s="93"/>
      <c r="C6" s="230" t="s">
        <v>187</v>
      </c>
      <c r="D6" s="230"/>
      <c r="E6" s="94" t="s">
        <v>300</v>
      </c>
      <c r="F6" s="94" t="s">
        <v>301</v>
      </c>
      <c r="G6" s="94" t="s">
        <v>603</v>
      </c>
      <c r="H6" s="94" t="s">
        <v>302</v>
      </c>
      <c r="I6" s="94" t="s">
        <v>303</v>
      </c>
      <c r="J6" s="93"/>
    </row>
    <row r="7" spans="1:10">
      <c r="A7" s="86">
        <v>1</v>
      </c>
      <c r="C7" s="95" t="s">
        <v>304</v>
      </c>
      <c r="D7" s="96">
        <v>2018</v>
      </c>
      <c r="E7" s="97">
        <v>13217722.852653038</v>
      </c>
      <c r="F7" s="97">
        <f>E7*50.4244647073893%</f>
        <v>6664965.9949565604</v>
      </c>
      <c r="G7" s="97">
        <f>(IF(F7*0.5&gt;9000000,9000000, F7*0.5))</f>
        <v>3332482.9974782802</v>
      </c>
      <c r="H7" s="98">
        <f>E7*49.5755352926107%</f>
        <v>6552756.8576964764</v>
      </c>
      <c r="I7" s="97">
        <f>SUM(G7:H7)</f>
        <v>9885239.8551747575</v>
      </c>
      <c r="J7" s="97"/>
    </row>
    <row r="8" spans="1:10">
      <c r="A8" s="86">
        <f t="shared" ref="A8:A18" si="0">A7+1</f>
        <v>2</v>
      </c>
      <c r="C8" s="86" t="s">
        <v>305</v>
      </c>
      <c r="D8" s="96">
        <v>2019</v>
      </c>
      <c r="E8" s="97">
        <v>13257627.821185518</v>
      </c>
      <c r="F8" s="97">
        <f>E8*53.4434432430915%</f>
        <v>7085332.7999955909</v>
      </c>
      <c r="G8" s="97">
        <f t="shared" ref="G8:G19" si="1">(IF(F8*0.5&gt;9000000,9000000, F8*0.5))</f>
        <v>3542666.3999977955</v>
      </c>
      <c r="H8" s="99">
        <f>E8*46.5565567569085%</f>
        <v>6172295.0211899281</v>
      </c>
      <c r="I8" s="97">
        <f t="shared" ref="I8:I19" si="2">SUM(G8:H8)</f>
        <v>9714961.4211877231</v>
      </c>
      <c r="J8" s="100"/>
    </row>
    <row r="9" spans="1:10">
      <c r="A9" s="86">
        <f t="shared" si="0"/>
        <v>3</v>
      </c>
      <c r="C9" s="86" t="s">
        <v>306</v>
      </c>
      <c r="D9" s="96">
        <f t="shared" ref="D9:D19" si="3">D8</f>
        <v>2019</v>
      </c>
      <c r="E9" s="97">
        <v>13274321.288950751</v>
      </c>
      <c r="F9" s="97">
        <f t="shared" ref="F9:F19" si="4">E9*53.4434432430915%</f>
        <v>7094254.3639660068</v>
      </c>
      <c r="G9" s="97">
        <f t="shared" si="1"/>
        <v>3547127.1819830034</v>
      </c>
      <c r="H9" s="99">
        <f t="shared" ref="H9:H19" si="5">E9*46.5565567569085%</f>
        <v>6180066.9249847447</v>
      </c>
      <c r="I9" s="97">
        <f t="shared" si="2"/>
        <v>9727194.1069677472</v>
      </c>
      <c r="J9" s="100"/>
    </row>
    <row r="10" spans="1:10">
      <c r="A10" s="86">
        <f t="shared" si="0"/>
        <v>4</v>
      </c>
      <c r="C10" s="86" t="s">
        <v>307</v>
      </c>
      <c r="D10" s="96">
        <f t="shared" si="3"/>
        <v>2019</v>
      </c>
      <c r="E10" s="97">
        <v>13126281.542141464</v>
      </c>
      <c r="F10" s="97">
        <f t="shared" si="4"/>
        <v>7015136.8259027693</v>
      </c>
      <c r="G10" s="97">
        <f t="shared" si="1"/>
        <v>3507568.4129513847</v>
      </c>
      <c r="H10" s="99">
        <f t="shared" si="5"/>
        <v>6111144.7162386952</v>
      </c>
      <c r="I10" s="97">
        <f t="shared" si="2"/>
        <v>9618713.1291900799</v>
      </c>
      <c r="J10" s="100"/>
    </row>
    <row r="11" spans="1:10">
      <c r="A11" s="86">
        <f t="shared" si="0"/>
        <v>5</v>
      </c>
      <c r="C11" s="86" t="s">
        <v>308</v>
      </c>
      <c r="D11" s="96">
        <f t="shared" si="3"/>
        <v>2019</v>
      </c>
      <c r="E11" s="97">
        <v>13225662.55101745</v>
      </c>
      <c r="F11" s="97">
        <f t="shared" si="4"/>
        <v>7068249.4589758189</v>
      </c>
      <c r="G11" s="97">
        <f t="shared" si="1"/>
        <v>3534124.7294879095</v>
      </c>
      <c r="H11" s="99">
        <f t="shared" si="5"/>
        <v>6157413.0920416322</v>
      </c>
      <c r="I11" s="97">
        <f t="shared" si="2"/>
        <v>9691537.8215295412</v>
      </c>
      <c r="J11" s="100"/>
    </row>
    <row r="12" spans="1:10">
      <c r="A12" s="86">
        <f t="shared" si="0"/>
        <v>6</v>
      </c>
      <c r="C12" s="86" t="s">
        <v>309</v>
      </c>
      <c r="D12" s="96">
        <f t="shared" si="3"/>
        <v>2019</v>
      </c>
      <c r="E12" s="97">
        <v>13497506.873181399</v>
      </c>
      <c r="F12" s="97">
        <f t="shared" si="4"/>
        <v>7213532.4250010755</v>
      </c>
      <c r="G12" s="97">
        <f t="shared" si="1"/>
        <v>3606766.2125005377</v>
      </c>
      <c r="H12" s="99">
        <f t="shared" si="5"/>
        <v>6283974.4481803244</v>
      </c>
      <c r="I12" s="97">
        <f t="shared" si="2"/>
        <v>9890740.6606808621</v>
      </c>
      <c r="J12" s="100"/>
    </row>
    <row r="13" spans="1:10">
      <c r="A13" s="86">
        <f t="shared" si="0"/>
        <v>7</v>
      </c>
      <c r="C13" s="86" t="s">
        <v>310</v>
      </c>
      <c r="D13" s="96">
        <f t="shared" si="3"/>
        <v>2019</v>
      </c>
      <c r="E13" s="97">
        <v>13885185.379617559</v>
      </c>
      <c r="F13" s="97">
        <f t="shared" si="4"/>
        <v>7420721.1675539492</v>
      </c>
      <c r="G13" s="97">
        <f t="shared" si="1"/>
        <v>3710360.5837769746</v>
      </c>
      <c r="H13" s="99">
        <f t="shared" si="5"/>
        <v>6464464.2120636096</v>
      </c>
      <c r="I13" s="97">
        <f t="shared" si="2"/>
        <v>10174824.795840584</v>
      </c>
      <c r="J13" s="100"/>
    </row>
    <row r="14" spans="1:10">
      <c r="A14" s="86">
        <f t="shared" si="0"/>
        <v>8</v>
      </c>
      <c r="C14" s="86" t="s">
        <v>311</v>
      </c>
      <c r="D14" s="96">
        <f t="shared" si="3"/>
        <v>2019</v>
      </c>
      <c r="E14" s="97">
        <v>14039475.82726004</v>
      </c>
      <c r="F14" s="97">
        <f t="shared" si="4"/>
        <v>7503179.2953692712</v>
      </c>
      <c r="G14" s="97">
        <f t="shared" si="1"/>
        <v>3751589.6476846356</v>
      </c>
      <c r="H14" s="99">
        <f t="shared" si="5"/>
        <v>6536296.5318907695</v>
      </c>
      <c r="I14" s="97">
        <f t="shared" si="2"/>
        <v>10287886.179575406</v>
      </c>
      <c r="J14" s="100"/>
    </row>
    <row r="15" spans="1:10">
      <c r="A15" s="86">
        <f t="shared" si="0"/>
        <v>9</v>
      </c>
      <c r="C15" s="86" t="s">
        <v>312</v>
      </c>
      <c r="D15" s="96">
        <f t="shared" si="3"/>
        <v>2019</v>
      </c>
      <c r="E15" s="97">
        <v>13914483.817459688</v>
      </c>
      <c r="F15" s="97">
        <f t="shared" si="4"/>
        <v>7436379.2615532205</v>
      </c>
      <c r="G15" s="97">
        <f t="shared" si="1"/>
        <v>3718189.6307766102</v>
      </c>
      <c r="H15" s="99">
        <f t="shared" si="5"/>
        <v>6478104.5559064681</v>
      </c>
      <c r="I15" s="97">
        <f t="shared" si="2"/>
        <v>10196294.186683077</v>
      </c>
      <c r="J15" s="100"/>
    </row>
    <row r="16" spans="1:10">
      <c r="A16" s="86">
        <f t="shared" si="0"/>
        <v>10</v>
      </c>
      <c r="C16" s="86" t="s">
        <v>313</v>
      </c>
      <c r="D16" s="96">
        <f t="shared" si="3"/>
        <v>2019</v>
      </c>
      <c r="E16" s="97">
        <v>14688636.025846545</v>
      </c>
      <c r="F16" s="97">
        <f t="shared" si="4"/>
        <v>7850112.8576575899</v>
      </c>
      <c r="G16" s="97">
        <f t="shared" si="1"/>
        <v>3925056.428828795</v>
      </c>
      <c r="H16" s="99">
        <f t="shared" si="5"/>
        <v>6838523.1681889556</v>
      </c>
      <c r="I16" s="97">
        <f t="shared" si="2"/>
        <v>10763579.59701775</v>
      </c>
      <c r="J16" s="100"/>
    </row>
    <row r="17" spans="1:10">
      <c r="A17" s="86">
        <f t="shared" si="0"/>
        <v>11</v>
      </c>
      <c r="C17" s="86" t="s">
        <v>314</v>
      </c>
      <c r="D17" s="96">
        <f t="shared" si="3"/>
        <v>2019</v>
      </c>
      <c r="E17" s="97">
        <v>14555064.553625377</v>
      </c>
      <c r="F17" s="97">
        <f t="shared" si="4"/>
        <v>7778727.6637121085</v>
      </c>
      <c r="G17" s="97">
        <f t="shared" si="1"/>
        <v>3889363.8318560543</v>
      </c>
      <c r="H17" s="99">
        <f t="shared" si="5"/>
        <v>6776336.8899132693</v>
      </c>
      <c r="I17" s="97">
        <f t="shared" si="2"/>
        <v>10665700.721769324</v>
      </c>
      <c r="J17" s="100"/>
    </row>
    <row r="18" spans="1:10">
      <c r="A18" s="86">
        <f t="shared" si="0"/>
        <v>12</v>
      </c>
      <c r="C18" s="86" t="s">
        <v>315</v>
      </c>
      <c r="D18" s="96">
        <f t="shared" si="3"/>
        <v>2019</v>
      </c>
      <c r="E18" s="97">
        <v>13691020.709632056</v>
      </c>
      <c r="F18" s="97">
        <f t="shared" si="4"/>
        <v>7316952.8823521119</v>
      </c>
      <c r="G18" s="97">
        <f t="shared" si="1"/>
        <v>3658476.4411760559</v>
      </c>
      <c r="H18" s="99">
        <f t="shared" si="5"/>
        <v>6374067.8272799449</v>
      </c>
      <c r="I18" s="97">
        <f t="shared" si="2"/>
        <v>10032544.268456001</v>
      </c>
      <c r="J18" s="100"/>
    </row>
    <row r="19" spans="1:10">
      <c r="A19" s="86">
        <v>13</v>
      </c>
      <c r="C19" s="86" t="s">
        <v>304</v>
      </c>
      <c r="D19" s="96">
        <f t="shared" si="3"/>
        <v>2019</v>
      </c>
      <c r="E19" s="97">
        <v>15045583.873986756</v>
      </c>
      <c r="F19" s="97">
        <f t="shared" si="4"/>
        <v>8040878.0782858403</v>
      </c>
      <c r="G19" s="97">
        <f t="shared" si="1"/>
        <v>4020439.0391429202</v>
      </c>
      <c r="H19" s="99">
        <f t="shared" si="5"/>
        <v>7004705.795700917</v>
      </c>
      <c r="I19" s="97">
        <f t="shared" si="2"/>
        <v>11025144.834843837</v>
      </c>
      <c r="J19" s="100"/>
    </row>
    <row r="20" spans="1:10">
      <c r="A20" s="101" t="s">
        <v>50</v>
      </c>
      <c r="E20" s="102"/>
      <c r="F20" s="102"/>
      <c r="G20" s="102"/>
      <c r="I20" s="103">
        <f>AVERAGE(I7:I19)</f>
        <v>10128797.044532053</v>
      </c>
      <c r="J20" s="104"/>
    </row>
    <row r="21" spans="1:10">
      <c r="E21" s="102"/>
      <c r="F21" s="102"/>
      <c r="G21" s="102"/>
      <c r="J21" s="100"/>
    </row>
    <row r="22" spans="1:10">
      <c r="E22" s="102"/>
      <c r="F22" s="102"/>
      <c r="G22" s="102"/>
      <c r="J22" s="100"/>
    </row>
    <row r="23" spans="1:10" ht="119.25" customHeight="1">
      <c r="A23" s="105" t="s">
        <v>316</v>
      </c>
      <c r="B23" s="231" t="s">
        <v>317</v>
      </c>
      <c r="C23" s="231"/>
      <c r="D23" s="231"/>
      <c r="E23" s="231"/>
      <c r="F23" s="231"/>
      <c r="G23" s="87"/>
    </row>
  </sheetData>
  <mergeCells count="2">
    <mergeCell ref="C6:D6"/>
    <mergeCell ref="B23:F23"/>
  </mergeCells>
  <pageMargins left="0.7" right="0.7" top="0.75" bottom="0.75" header="0.3" footer="0.3"/>
  <pageSetup scale="9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76AE-4416-44CF-911C-B0C47ECB4DCE}">
  <dimension ref="A1"/>
  <sheetViews>
    <sheetView view="pageBreakPreview" zoomScale="60" zoomScaleNormal="100" workbookViewId="0">
      <selection activeCell="N12" sqref="N12"/>
    </sheetView>
  </sheetViews>
  <sheetFormatPr defaultRowHeight="15"/>
  <sheetData/>
  <pageMargins left="0.7" right="0.7" top="0.75" bottom="0.75" header="0.3" footer="0.3"/>
  <pageSetup scale="9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1CD87-DADB-4D7A-9B29-6FC8F694C324}">
  <dimension ref="A1:R31"/>
  <sheetViews>
    <sheetView view="pageBreakPreview" zoomScale="60" zoomScaleNormal="100" workbookViewId="0">
      <selection activeCell="J40" sqref="J40"/>
    </sheetView>
  </sheetViews>
  <sheetFormatPr defaultColWidth="9.140625" defaultRowHeight="12.75"/>
  <cols>
    <col min="1" max="1" width="3.28515625" style="1" customWidth="1"/>
    <col min="2" max="2" width="42.28515625" style="1" customWidth="1"/>
    <col min="3" max="3" width="35.85546875" style="1" bestFit="1" customWidth="1"/>
    <col min="4" max="15" width="14.85546875" style="1" customWidth="1"/>
    <col min="16" max="16" width="14.42578125" style="1" customWidth="1"/>
    <col min="17" max="17" width="10.140625" style="1" customWidth="1"/>
    <col min="18" max="18" width="11.85546875" style="1" customWidth="1"/>
    <col min="19" max="16384" width="9.140625" style="1"/>
  </cols>
  <sheetData>
    <row r="1" spans="1:18">
      <c r="A1" s="3" t="s">
        <v>587</v>
      </c>
    </row>
    <row r="2" spans="1:18">
      <c r="A2" s="3"/>
    </row>
    <row r="3" spans="1:18">
      <c r="A3" s="106"/>
      <c r="B3" s="1" t="s">
        <v>596</v>
      </c>
      <c r="D3" s="127"/>
    </row>
    <row r="4" spans="1:18">
      <c r="A4" s="106"/>
      <c r="D4" s="127"/>
    </row>
    <row r="5" spans="1:18">
      <c r="B5" s="114" t="s">
        <v>319</v>
      </c>
      <c r="C5" s="115" t="s">
        <v>320</v>
      </c>
      <c r="D5" s="128">
        <v>43070</v>
      </c>
      <c r="E5" s="128">
        <v>43101</v>
      </c>
      <c r="F5" s="128">
        <v>43132</v>
      </c>
      <c r="G5" s="128">
        <v>43160</v>
      </c>
      <c r="H5" s="128">
        <v>43191</v>
      </c>
      <c r="I5" s="128">
        <v>43221</v>
      </c>
      <c r="J5" s="128">
        <v>43252</v>
      </c>
      <c r="K5" s="128">
        <v>43282</v>
      </c>
      <c r="L5" s="128">
        <v>43313</v>
      </c>
      <c r="M5" s="128">
        <v>43344</v>
      </c>
      <c r="N5" s="128">
        <v>43374</v>
      </c>
      <c r="O5" s="128">
        <v>43405</v>
      </c>
      <c r="P5" s="128">
        <v>43435</v>
      </c>
      <c r="R5" s="3"/>
    </row>
    <row r="6" spans="1:18">
      <c r="A6" s="108"/>
      <c r="B6" s="118" t="s">
        <v>337</v>
      </c>
      <c r="C6" s="117" t="s">
        <v>338</v>
      </c>
      <c r="D6" s="129">
        <v>34380669.017784186</v>
      </c>
      <c r="E6" s="129">
        <v>34380669.017784186</v>
      </c>
      <c r="F6" s="129">
        <v>34380669.017784186</v>
      </c>
      <c r="G6" s="129">
        <v>34380669.017784186</v>
      </c>
      <c r="H6" s="129">
        <v>34380669.017784186</v>
      </c>
      <c r="I6" s="129">
        <v>34380669.017784186</v>
      </c>
      <c r="J6" s="129">
        <v>34380669.017784186</v>
      </c>
      <c r="K6" s="129">
        <v>34380669.017784186</v>
      </c>
      <c r="L6" s="129">
        <v>34380669.017784186</v>
      </c>
      <c r="M6" s="129">
        <v>34380669.017784186</v>
      </c>
      <c r="N6" s="129">
        <v>34380669.017784186</v>
      </c>
      <c r="O6" s="129">
        <v>34380669.017784186</v>
      </c>
      <c r="P6" s="129">
        <v>34380669.017784186</v>
      </c>
    </row>
    <row r="7" spans="1:18">
      <c r="A7" s="108"/>
      <c r="B7" s="118" t="s">
        <v>339</v>
      </c>
      <c r="C7" s="117" t="s">
        <v>340</v>
      </c>
      <c r="D7" s="129">
        <v>17190334.508892093</v>
      </c>
      <c r="E7" s="129">
        <v>17190334.508892093</v>
      </c>
      <c r="F7" s="129">
        <v>17190334.508892093</v>
      </c>
      <c r="G7" s="129">
        <v>17190334.508892093</v>
      </c>
      <c r="H7" s="129">
        <v>17190334.508892093</v>
      </c>
      <c r="I7" s="129">
        <v>17190334.508892093</v>
      </c>
      <c r="J7" s="129">
        <v>17190334.508892093</v>
      </c>
      <c r="K7" s="129">
        <v>17190334.508892093</v>
      </c>
      <c r="L7" s="129">
        <v>17190334.508892093</v>
      </c>
      <c r="M7" s="129">
        <v>17190334.508892093</v>
      </c>
      <c r="N7" s="129">
        <v>17190334.508892093</v>
      </c>
      <c r="O7" s="129">
        <v>17190334.508892093</v>
      </c>
      <c r="P7" s="129">
        <v>17190334.508892093</v>
      </c>
    </row>
    <row r="8" spans="1:18">
      <c r="B8" s="118" t="s">
        <v>341</v>
      </c>
      <c r="C8" s="117" t="s">
        <v>342</v>
      </c>
      <c r="D8" s="129">
        <v>4605740.7974999994</v>
      </c>
      <c r="E8" s="129">
        <v>4605740.7974999994</v>
      </c>
      <c r="F8" s="129">
        <v>4605740.7974999994</v>
      </c>
      <c r="G8" s="129">
        <v>4605740.7974999994</v>
      </c>
      <c r="H8" s="129">
        <v>4605740.7974999994</v>
      </c>
      <c r="I8" s="129">
        <v>4605740.7974999994</v>
      </c>
      <c r="J8" s="129">
        <v>4605740.7974999994</v>
      </c>
      <c r="K8" s="129">
        <v>4605740.7974999994</v>
      </c>
      <c r="L8" s="129">
        <v>4605740.7974999994</v>
      </c>
      <c r="M8" s="129">
        <v>4605740.7974999994</v>
      </c>
      <c r="N8" s="129">
        <v>4605740.7974999994</v>
      </c>
      <c r="O8" s="129">
        <v>4605740.7974999994</v>
      </c>
      <c r="P8" s="129">
        <v>4605740.7974999994</v>
      </c>
    </row>
    <row r="9" spans="1:18">
      <c r="B9" s="118" t="s">
        <v>341</v>
      </c>
      <c r="C9" s="117" t="s">
        <v>343</v>
      </c>
      <c r="D9" s="129">
        <v>1535246.9324999999</v>
      </c>
      <c r="E9" s="129">
        <v>1535246.9324999999</v>
      </c>
      <c r="F9" s="129">
        <v>1535246.9324999999</v>
      </c>
      <c r="G9" s="129">
        <v>1535246.9324999999</v>
      </c>
      <c r="H9" s="129">
        <v>1535246.9324999999</v>
      </c>
      <c r="I9" s="129">
        <v>1535246.9324999999</v>
      </c>
      <c r="J9" s="129">
        <v>1535246.9324999999</v>
      </c>
      <c r="K9" s="129">
        <v>1535246.9324999999</v>
      </c>
      <c r="L9" s="129">
        <v>1535246.9324999999</v>
      </c>
      <c r="M9" s="129">
        <v>1535246.9324999999</v>
      </c>
      <c r="N9" s="129">
        <v>1535246.9324999999</v>
      </c>
      <c r="O9" s="129">
        <v>1535246.9324999999</v>
      </c>
      <c r="P9" s="129">
        <v>1535246.9324999999</v>
      </c>
    </row>
    <row r="10" spans="1:18">
      <c r="B10" s="118" t="s">
        <v>344</v>
      </c>
      <c r="C10" s="117" t="s">
        <v>345</v>
      </c>
      <c r="D10" s="129">
        <v>3258302.26</v>
      </c>
      <c r="E10" s="129">
        <v>3258302.26</v>
      </c>
      <c r="F10" s="129">
        <v>3258302.26</v>
      </c>
      <c r="G10" s="129">
        <v>3258302.26</v>
      </c>
      <c r="H10" s="129">
        <v>3258302.26</v>
      </c>
      <c r="I10" s="129">
        <v>3258302.26</v>
      </c>
      <c r="J10" s="129">
        <v>3258302.26</v>
      </c>
      <c r="K10" s="129">
        <v>3258302.26</v>
      </c>
      <c r="L10" s="129">
        <v>3258302.26</v>
      </c>
      <c r="M10" s="129">
        <v>3258302.26</v>
      </c>
      <c r="N10" s="129">
        <v>3258302.26</v>
      </c>
      <c r="O10" s="129">
        <v>3258302.26</v>
      </c>
      <c r="P10" s="129">
        <v>3258302.26</v>
      </c>
    </row>
    <row r="11" spans="1:18">
      <c r="B11" s="118" t="s">
        <v>346</v>
      </c>
      <c r="C11" s="117" t="s">
        <v>347</v>
      </c>
      <c r="D11" s="129">
        <v>4456731.2700000005</v>
      </c>
      <c r="E11" s="129">
        <v>4456731.2700000005</v>
      </c>
      <c r="F11" s="129">
        <v>4456731.2700000005</v>
      </c>
      <c r="G11" s="129">
        <v>4456731.2700000005</v>
      </c>
      <c r="H11" s="129">
        <v>4456731.2700000005</v>
      </c>
      <c r="I11" s="129">
        <v>4456731.2700000005</v>
      </c>
      <c r="J11" s="129">
        <v>4456731.2700000005</v>
      </c>
      <c r="K11" s="129">
        <v>4456731.2700000005</v>
      </c>
      <c r="L11" s="129">
        <v>4456731.2700000005</v>
      </c>
      <c r="M11" s="129">
        <v>4456731.2700000005</v>
      </c>
      <c r="N11" s="129">
        <v>4456731.2700000005</v>
      </c>
      <c r="O11" s="129">
        <v>4456731.2700000005</v>
      </c>
      <c r="P11" s="129">
        <v>4456731.2700000005</v>
      </c>
    </row>
    <row r="12" spans="1:18">
      <c r="B12" s="118" t="s">
        <v>348</v>
      </c>
      <c r="C12" s="117" t="s">
        <v>349</v>
      </c>
      <c r="D12" s="129">
        <v>13635683.088393586</v>
      </c>
      <c r="E12" s="129">
        <v>13635683.088393586</v>
      </c>
      <c r="F12" s="129">
        <v>13635683.088393586</v>
      </c>
      <c r="G12" s="129">
        <v>13635683.088393586</v>
      </c>
      <c r="H12" s="129">
        <v>13635683.088393586</v>
      </c>
      <c r="I12" s="129">
        <v>13635683.088393586</v>
      </c>
      <c r="J12" s="129">
        <v>13635683.088393586</v>
      </c>
      <c r="K12" s="129">
        <v>13635683.088393586</v>
      </c>
      <c r="L12" s="129">
        <v>13635683.088393586</v>
      </c>
      <c r="M12" s="129">
        <v>13635683.088393586</v>
      </c>
      <c r="N12" s="129">
        <v>13635683.088393586</v>
      </c>
      <c r="O12" s="129">
        <v>13635683.088393586</v>
      </c>
      <c r="P12" s="129">
        <v>13635683.088393586</v>
      </c>
    </row>
    <row r="13" spans="1:18">
      <c r="B13" s="118" t="s">
        <v>350</v>
      </c>
      <c r="C13" s="117" t="s">
        <v>351</v>
      </c>
      <c r="D13" s="129">
        <v>22114406.799999993</v>
      </c>
      <c r="E13" s="129">
        <v>22114406.799999993</v>
      </c>
      <c r="F13" s="129">
        <v>22114406.799999993</v>
      </c>
      <c r="G13" s="129">
        <v>22114406.799999993</v>
      </c>
      <c r="H13" s="129">
        <v>23791616.159999993</v>
      </c>
      <c r="I13" s="129">
        <v>23848390.509999994</v>
      </c>
      <c r="J13" s="129">
        <v>23864294.539999992</v>
      </c>
      <c r="K13" s="129">
        <v>23866898.549999993</v>
      </c>
      <c r="L13" s="129">
        <v>23875317.859999992</v>
      </c>
      <c r="M13" s="129">
        <v>23875317.859999992</v>
      </c>
      <c r="N13" s="129">
        <v>23835043.219999995</v>
      </c>
      <c r="O13" s="129">
        <v>23835043.219999995</v>
      </c>
      <c r="P13" s="129">
        <v>23835043.219999991</v>
      </c>
    </row>
    <row r="14" spans="1:18">
      <c r="B14" s="118" t="s">
        <v>352</v>
      </c>
      <c r="C14" s="117" t="s">
        <v>353</v>
      </c>
      <c r="D14" s="129">
        <v>18039323.850428887</v>
      </c>
      <c r="E14" s="129">
        <v>18039323.850428887</v>
      </c>
      <c r="F14" s="129">
        <v>18039323.850428887</v>
      </c>
      <c r="G14" s="129">
        <v>18039323.850428887</v>
      </c>
      <c r="H14" s="129">
        <v>18039323.850428887</v>
      </c>
      <c r="I14" s="129">
        <v>18039323.850428887</v>
      </c>
      <c r="J14" s="129">
        <v>18039323.850428887</v>
      </c>
      <c r="K14" s="129">
        <v>18039323.850428887</v>
      </c>
      <c r="L14" s="129">
        <v>18039323.850428887</v>
      </c>
      <c r="M14" s="129">
        <v>18039323.850428887</v>
      </c>
      <c r="N14" s="129">
        <v>18039323.850428887</v>
      </c>
      <c r="O14" s="129">
        <v>18039323.850428887</v>
      </c>
      <c r="P14" s="129">
        <v>18039323.850428887</v>
      </c>
    </row>
    <row r="15" spans="1:18">
      <c r="B15" s="118" t="s">
        <v>354</v>
      </c>
      <c r="C15" s="117" t="s">
        <v>355</v>
      </c>
      <c r="D15" s="129">
        <v>16739502.841800349</v>
      </c>
      <c r="E15" s="129">
        <v>16739502.841800349</v>
      </c>
      <c r="F15" s="129">
        <v>16739502.841800349</v>
      </c>
      <c r="G15" s="129">
        <v>16739502.841800349</v>
      </c>
      <c r="H15" s="129">
        <v>16739502.841800349</v>
      </c>
      <c r="I15" s="129">
        <v>16739502.841800349</v>
      </c>
      <c r="J15" s="129">
        <v>16739502.841800349</v>
      </c>
      <c r="K15" s="129">
        <v>16739502.841800349</v>
      </c>
      <c r="L15" s="129">
        <v>16739502.841800349</v>
      </c>
      <c r="M15" s="129">
        <v>16739502.841800349</v>
      </c>
      <c r="N15" s="129">
        <v>16739502.841800349</v>
      </c>
      <c r="O15" s="129">
        <v>16739502.841800349</v>
      </c>
      <c r="P15" s="129">
        <v>16739502.841800349</v>
      </c>
    </row>
    <row r="16" spans="1:18">
      <c r="B16" s="118" t="s">
        <v>356</v>
      </c>
      <c r="C16" s="117" t="s">
        <v>357</v>
      </c>
      <c r="D16" s="129">
        <v>17916279.71259781</v>
      </c>
      <c r="E16" s="129">
        <v>17916279.71259781</v>
      </c>
      <c r="F16" s="129">
        <v>17916279.71259781</v>
      </c>
      <c r="G16" s="129">
        <v>17916279.71259781</v>
      </c>
      <c r="H16" s="129">
        <v>17916279.71259781</v>
      </c>
      <c r="I16" s="129">
        <v>17916279.71259781</v>
      </c>
      <c r="J16" s="129">
        <v>17916279.71259781</v>
      </c>
      <c r="K16" s="129">
        <v>17916279.71259781</v>
      </c>
      <c r="L16" s="129">
        <v>17916279.71259781</v>
      </c>
      <c r="M16" s="129">
        <v>17916279.71259781</v>
      </c>
      <c r="N16" s="129">
        <v>17916279.71259781</v>
      </c>
      <c r="O16" s="129">
        <v>17916279.71259781</v>
      </c>
      <c r="P16" s="129">
        <v>17916279.71259781</v>
      </c>
    </row>
    <row r="17" spans="2:16">
      <c r="B17" s="118" t="s">
        <v>358</v>
      </c>
      <c r="C17" s="117" t="s">
        <v>359</v>
      </c>
      <c r="D17" s="129">
        <v>11068901.269684209</v>
      </c>
      <c r="E17" s="129">
        <v>11068901.269684209</v>
      </c>
      <c r="F17" s="129">
        <v>11068901.269684209</v>
      </c>
      <c r="G17" s="129">
        <v>11068901.269684209</v>
      </c>
      <c r="H17" s="129">
        <v>11068901.269684209</v>
      </c>
      <c r="I17" s="129">
        <v>11068901.269684209</v>
      </c>
      <c r="J17" s="129">
        <v>11068901.269684209</v>
      </c>
      <c r="K17" s="129">
        <v>11068901.269684209</v>
      </c>
      <c r="L17" s="129">
        <v>11068901.269684209</v>
      </c>
      <c r="M17" s="129">
        <v>11068901.269684209</v>
      </c>
      <c r="N17" s="129">
        <v>11068901.269684209</v>
      </c>
      <c r="O17" s="129">
        <v>11068901.269684209</v>
      </c>
      <c r="P17" s="129">
        <v>11068901.269684209</v>
      </c>
    </row>
    <row r="18" spans="2:16">
      <c r="B18" s="118" t="s">
        <v>360</v>
      </c>
      <c r="C18" s="117" t="s">
        <v>361</v>
      </c>
      <c r="D18" s="129">
        <v>8327907.2839818019</v>
      </c>
      <c r="E18" s="129">
        <v>8327907.2839818019</v>
      </c>
      <c r="F18" s="129">
        <v>8327907.2839818019</v>
      </c>
      <c r="G18" s="129">
        <v>8327907.2839818019</v>
      </c>
      <c r="H18" s="129">
        <v>8327907.2839818019</v>
      </c>
      <c r="I18" s="129">
        <v>8327907.2839818019</v>
      </c>
      <c r="J18" s="129">
        <v>8327907.2839818019</v>
      </c>
      <c r="K18" s="129">
        <v>8327907.2839818019</v>
      </c>
      <c r="L18" s="129">
        <v>8327907.2839818019</v>
      </c>
      <c r="M18" s="129">
        <v>8327907.2839818019</v>
      </c>
      <c r="N18" s="129">
        <v>8327907.2839818019</v>
      </c>
      <c r="O18" s="129">
        <v>8327907.2839818019</v>
      </c>
      <c r="P18" s="129">
        <v>8327907.2839818019</v>
      </c>
    </row>
    <row r="19" spans="2:16">
      <c r="B19" s="118" t="s">
        <v>362</v>
      </c>
      <c r="C19" s="117" t="s">
        <v>363</v>
      </c>
      <c r="D19" s="129">
        <v>1712754.31</v>
      </c>
      <c r="E19" s="129">
        <v>1712754.31</v>
      </c>
      <c r="F19" s="129">
        <v>1712754.31</v>
      </c>
      <c r="G19" s="129">
        <v>1712754.31</v>
      </c>
      <c r="H19" s="129">
        <v>1712754.31</v>
      </c>
      <c r="I19" s="129">
        <v>1712754.31</v>
      </c>
      <c r="J19" s="129">
        <v>1712754.31</v>
      </c>
      <c r="K19" s="129">
        <v>1712754.31</v>
      </c>
      <c r="L19" s="129">
        <v>1712754.31</v>
      </c>
      <c r="M19" s="129">
        <v>1712754.31</v>
      </c>
      <c r="N19" s="129">
        <v>1712754.31</v>
      </c>
      <c r="O19" s="129">
        <v>1712754.31</v>
      </c>
      <c r="P19" s="129">
        <v>1712754.31</v>
      </c>
    </row>
    <row r="20" spans="2:16">
      <c r="B20" s="118" t="s">
        <v>364</v>
      </c>
      <c r="C20" s="117" t="s">
        <v>365</v>
      </c>
      <c r="D20" s="129">
        <v>2229231.8699999996</v>
      </c>
      <c r="E20" s="129">
        <v>2229231.8699999996</v>
      </c>
      <c r="F20" s="129">
        <v>2229231.8699999996</v>
      </c>
      <c r="G20" s="129">
        <v>2229231.8699999996</v>
      </c>
      <c r="H20" s="129">
        <v>2229231.8699999996</v>
      </c>
      <c r="I20" s="129">
        <v>2229231.8699999996</v>
      </c>
      <c r="J20" s="129">
        <v>2229231.8699999996</v>
      </c>
      <c r="K20" s="129">
        <v>2229231.8699999996</v>
      </c>
      <c r="L20" s="129">
        <v>2229231.8699999996</v>
      </c>
      <c r="M20" s="129">
        <v>2229231.8699999996</v>
      </c>
      <c r="N20" s="129">
        <v>2229231.8699999996</v>
      </c>
      <c r="O20" s="129">
        <v>2229231.8699999996</v>
      </c>
      <c r="P20" s="129">
        <v>2229231.8699999996</v>
      </c>
    </row>
    <row r="21" spans="2:16">
      <c r="B21" s="118" t="s">
        <v>366</v>
      </c>
      <c r="C21" s="117" t="s">
        <v>367</v>
      </c>
      <c r="D21" s="129">
        <v>2546903.0100000002</v>
      </c>
      <c r="E21" s="129">
        <v>2546903.0100000002</v>
      </c>
      <c r="F21" s="129">
        <v>2546903.0100000002</v>
      </c>
      <c r="G21" s="129">
        <v>2546903.0100000002</v>
      </c>
      <c r="H21" s="129">
        <v>2546903.0100000002</v>
      </c>
      <c r="I21" s="129">
        <v>2546903.0100000002</v>
      </c>
      <c r="J21" s="129">
        <v>2546903.0100000002</v>
      </c>
      <c r="K21" s="129">
        <v>2546903.0100000002</v>
      </c>
      <c r="L21" s="129">
        <v>2546903.0100000002</v>
      </c>
      <c r="M21" s="129">
        <v>2546903.0100000002</v>
      </c>
      <c r="N21" s="129">
        <v>2546903.0100000002</v>
      </c>
      <c r="O21" s="129">
        <v>2546903.0100000002</v>
      </c>
      <c r="P21" s="129">
        <v>2546903.0100000002</v>
      </c>
    </row>
    <row r="22" spans="2:16">
      <c r="B22" s="118" t="s">
        <v>362</v>
      </c>
      <c r="C22" s="117" t="s">
        <v>368</v>
      </c>
      <c r="D22" s="129">
        <v>2359200.13</v>
      </c>
      <c r="E22" s="129">
        <v>2359200.13</v>
      </c>
      <c r="F22" s="129">
        <v>2359200.13</v>
      </c>
      <c r="G22" s="129">
        <v>2359200.13</v>
      </c>
      <c r="H22" s="129">
        <v>2359200.13</v>
      </c>
      <c r="I22" s="129">
        <v>2359200.13</v>
      </c>
      <c r="J22" s="129">
        <v>2359200.13</v>
      </c>
      <c r="K22" s="129">
        <v>2359200.13</v>
      </c>
      <c r="L22" s="129">
        <v>2359200.13</v>
      </c>
      <c r="M22" s="129">
        <v>2359200.13</v>
      </c>
      <c r="N22" s="129">
        <v>2359200.13</v>
      </c>
      <c r="O22" s="129">
        <v>2359200.13</v>
      </c>
      <c r="P22" s="129">
        <v>2359200.13</v>
      </c>
    </row>
    <row r="23" spans="2:16">
      <c r="B23" s="118" t="s">
        <v>369</v>
      </c>
      <c r="C23" s="117" t="s">
        <v>370</v>
      </c>
      <c r="D23" s="129">
        <v>3631395.7</v>
      </c>
      <c r="E23" s="129">
        <v>3631395.7</v>
      </c>
      <c r="F23" s="129">
        <v>3631395.7</v>
      </c>
      <c r="G23" s="129">
        <v>3631395.7</v>
      </c>
      <c r="H23" s="129">
        <v>3631395.7</v>
      </c>
      <c r="I23" s="129">
        <v>3631395.7</v>
      </c>
      <c r="J23" s="129">
        <v>3631395.7</v>
      </c>
      <c r="K23" s="129">
        <v>3631395.7</v>
      </c>
      <c r="L23" s="129">
        <v>3631395.7</v>
      </c>
      <c r="M23" s="129">
        <v>3631395.7</v>
      </c>
      <c r="N23" s="129">
        <v>3631395.7</v>
      </c>
      <c r="O23" s="129">
        <v>3631395.7</v>
      </c>
      <c r="P23" s="129">
        <v>3631395.7</v>
      </c>
    </row>
    <row r="24" spans="2:16">
      <c r="B24" s="118" t="s">
        <v>371</v>
      </c>
      <c r="C24" s="117" t="s">
        <v>372</v>
      </c>
      <c r="D24" s="129">
        <v>4811873.2300000004</v>
      </c>
      <c r="E24" s="129">
        <v>4811873.2300000004</v>
      </c>
      <c r="F24" s="129">
        <v>4811873.2300000004</v>
      </c>
      <c r="G24" s="129">
        <v>4811873.2300000004</v>
      </c>
      <c r="H24" s="129">
        <v>4811873.2300000004</v>
      </c>
      <c r="I24" s="129">
        <v>4811873.2300000004</v>
      </c>
      <c r="J24" s="129">
        <v>4811873.2300000004</v>
      </c>
      <c r="K24" s="129">
        <v>4811873.2300000004</v>
      </c>
      <c r="L24" s="129">
        <v>4811873.2300000004</v>
      </c>
      <c r="M24" s="129">
        <v>4811873.2300000004</v>
      </c>
      <c r="N24" s="129">
        <v>4811873.2300000004</v>
      </c>
      <c r="O24" s="129">
        <v>4811873.2300000004</v>
      </c>
      <c r="P24" s="129">
        <v>4811873.2300000004</v>
      </c>
    </row>
    <row r="25" spans="2:16">
      <c r="B25" s="118" t="s">
        <v>373</v>
      </c>
      <c r="C25" s="117" t="s">
        <v>374</v>
      </c>
      <c r="D25" s="129">
        <v>2699443.66</v>
      </c>
      <c r="E25" s="129">
        <v>2699443.66</v>
      </c>
      <c r="F25" s="129">
        <v>2699443.66</v>
      </c>
      <c r="G25" s="129">
        <v>2699443.66</v>
      </c>
      <c r="H25" s="129">
        <v>2699443.66</v>
      </c>
      <c r="I25" s="129">
        <v>2699443.66</v>
      </c>
      <c r="J25" s="129">
        <v>2699443.66</v>
      </c>
      <c r="K25" s="129">
        <v>2699443.66</v>
      </c>
      <c r="L25" s="129">
        <v>2699443.66</v>
      </c>
      <c r="M25" s="129">
        <v>2699443.66</v>
      </c>
      <c r="N25" s="129">
        <v>2699443.66</v>
      </c>
      <c r="O25" s="129">
        <v>2699443.66</v>
      </c>
      <c r="P25" s="129">
        <v>2699443.66</v>
      </c>
    </row>
    <row r="26" spans="2:16">
      <c r="B26" s="118" t="s">
        <v>375</v>
      </c>
      <c r="C26" s="117" t="s">
        <v>376</v>
      </c>
      <c r="D26" s="129">
        <v>2221241.1800000002</v>
      </c>
      <c r="E26" s="129">
        <v>2221241.1800000002</v>
      </c>
      <c r="F26" s="129">
        <v>2221241.1800000002</v>
      </c>
      <c r="G26" s="129">
        <v>2221241.1800000002</v>
      </c>
      <c r="H26" s="129">
        <v>2221241.1800000002</v>
      </c>
      <c r="I26" s="129">
        <v>2221241.1800000002</v>
      </c>
      <c r="J26" s="129">
        <v>2221241.1800000002</v>
      </c>
      <c r="K26" s="129">
        <v>2221241.1800000002</v>
      </c>
      <c r="L26" s="129">
        <v>2221241.1800000002</v>
      </c>
      <c r="M26" s="129">
        <v>2221241.1800000002</v>
      </c>
      <c r="N26" s="129">
        <v>2221241.1800000002</v>
      </c>
      <c r="O26" s="129">
        <v>2221241.1800000002</v>
      </c>
      <c r="P26" s="129">
        <v>2221241.1800000002</v>
      </c>
    </row>
    <row r="27" spans="2:16">
      <c r="B27" s="118" t="s">
        <v>377</v>
      </c>
      <c r="C27" s="117" t="s">
        <v>378</v>
      </c>
      <c r="D27" s="129">
        <v>1723078.31</v>
      </c>
      <c r="E27" s="129">
        <v>1723078.31</v>
      </c>
      <c r="F27" s="129">
        <v>1723078.31</v>
      </c>
      <c r="G27" s="129">
        <v>1723078.31</v>
      </c>
      <c r="H27" s="129">
        <v>1723078.31</v>
      </c>
      <c r="I27" s="129">
        <v>1723078.31</v>
      </c>
      <c r="J27" s="129">
        <v>1723078.31</v>
      </c>
      <c r="K27" s="129">
        <v>1723078.31</v>
      </c>
      <c r="L27" s="129">
        <v>1723078.31</v>
      </c>
      <c r="M27" s="129">
        <v>1723078.31</v>
      </c>
      <c r="N27" s="129">
        <v>1723078.31</v>
      </c>
      <c r="O27" s="129">
        <v>1723078.31</v>
      </c>
      <c r="P27" s="129">
        <v>1723078.31</v>
      </c>
    </row>
    <row r="28" spans="2:16">
      <c r="B28" s="118" t="s">
        <v>379</v>
      </c>
      <c r="C28" s="117" t="s">
        <v>380</v>
      </c>
      <c r="D28" s="129">
        <v>5325224.6099999985</v>
      </c>
      <c r="E28" s="129">
        <v>5325224.6099999985</v>
      </c>
      <c r="F28" s="129">
        <v>5325224.6099999985</v>
      </c>
      <c r="G28" s="129">
        <v>5325224.6099999985</v>
      </c>
      <c r="H28" s="129">
        <v>5325224.6099999985</v>
      </c>
      <c r="I28" s="129">
        <v>5325224.6099999985</v>
      </c>
      <c r="J28" s="129">
        <v>5325224.6099999985</v>
      </c>
      <c r="K28" s="129">
        <v>5325224.6099999985</v>
      </c>
      <c r="L28" s="129">
        <v>5325224.6099999985</v>
      </c>
      <c r="M28" s="129">
        <v>5325224.6099999985</v>
      </c>
      <c r="N28" s="129">
        <v>5325224.6099999985</v>
      </c>
      <c r="O28" s="129">
        <v>5325224.6099999985</v>
      </c>
      <c r="P28" s="129">
        <v>5325224.6099999985</v>
      </c>
    </row>
    <row r="29" spans="2:16">
      <c r="B29" s="118" t="s">
        <v>381</v>
      </c>
      <c r="C29" s="117" t="s">
        <v>382</v>
      </c>
      <c r="D29" s="129">
        <v>4315230.49</v>
      </c>
      <c r="E29" s="129">
        <v>4315230.49</v>
      </c>
      <c r="F29" s="129">
        <v>4315230.49</v>
      </c>
      <c r="G29" s="129">
        <v>4315230.49</v>
      </c>
      <c r="H29" s="129">
        <v>4315230.49</v>
      </c>
      <c r="I29" s="129">
        <v>4315230.49</v>
      </c>
      <c r="J29" s="129">
        <v>4315230.49</v>
      </c>
      <c r="K29" s="129">
        <v>4315230.49</v>
      </c>
      <c r="L29" s="129">
        <v>4315230.49</v>
      </c>
      <c r="M29" s="129">
        <v>4315230.49</v>
      </c>
      <c r="N29" s="129">
        <v>4315230.49</v>
      </c>
      <c r="O29" s="129">
        <v>4315230.49</v>
      </c>
      <c r="P29" s="129">
        <v>4315230.49</v>
      </c>
    </row>
    <row r="30" spans="2:16">
      <c r="B30" s="118"/>
      <c r="C30" s="117"/>
      <c r="D30" s="129"/>
      <c r="E30" s="129"/>
      <c r="F30" s="129"/>
      <c r="G30" s="129"/>
      <c r="H30" s="129"/>
      <c r="I30" s="129"/>
      <c r="J30" s="129"/>
      <c r="K30" s="129"/>
      <c r="L30" s="129"/>
      <c r="M30" s="129"/>
      <c r="N30" s="129"/>
      <c r="O30" s="129"/>
      <c r="P30" s="129"/>
    </row>
    <row r="31" spans="2:16">
      <c r="C31" s="118" t="s">
        <v>383</v>
      </c>
      <c r="D31" s="129">
        <v>1432723509.2405231</v>
      </c>
      <c r="E31" s="129">
        <v>1432087531.7768745</v>
      </c>
      <c r="F31" s="129">
        <v>1433935786.4974425</v>
      </c>
      <c r="G31" s="129">
        <v>1431107830.8041584</v>
      </c>
      <c r="H31" s="129">
        <v>1445977156.672076</v>
      </c>
      <c r="I31" s="129">
        <v>1449837453.2520318</v>
      </c>
      <c r="J31" s="129">
        <v>1451898461.5543973</v>
      </c>
      <c r="K31" s="129">
        <v>1461033231.0765324</v>
      </c>
      <c r="L31" s="129">
        <v>1468021833.1315031</v>
      </c>
      <c r="M31" s="129">
        <v>1471449115.5576644</v>
      </c>
      <c r="N31" s="129">
        <v>1476329717.2232108</v>
      </c>
      <c r="O31" s="129">
        <v>1478425223.7509408</v>
      </c>
      <c r="P31" s="129">
        <v>1507057719.7956564</v>
      </c>
    </row>
  </sheetData>
  <pageMargins left="0.7" right="0.7" top="0.75" bottom="0.75" header="0.3" footer="0.3"/>
  <pageSetup scale="86" orientation="landscape" r:id="rId1"/>
  <colBreaks count="1" manualBreakCount="1">
    <brk id="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E521A-C021-4F9A-939A-DD1302CFC844}">
  <dimension ref="A1:P34"/>
  <sheetViews>
    <sheetView view="pageBreakPreview" zoomScale="60" zoomScaleNormal="100" workbookViewId="0">
      <selection activeCell="B15" sqref="B15"/>
    </sheetView>
  </sheetViews>
  <sheetFormatPr defaultColWidth="9.140625" defaultRowHeight="12.75"/>
  <cols>
    <col min="1" max="1" width="3.28515625" style="1" customWidth="1"/>
    <col min="2" max="2" width="44.5703125" style="1" bestFit="1" customWidth="1"/>
    <col min="3" max="3" width="35.85546875" style="1" bestFit="1" customWidth="1"/>
    <col min="4" max="15" width="14" style="1" bestFit="1" customWidth="1"/>
    <col min="16" max="16" width="3.42578125" style="1" customWidth="1"/>
    <col min="17" max="16384" width="9.140625" style="1"/>
  </cols>
  <sheetData>
    <row r="1" spans="1:16">
      <c r="A1" s="3" t="s">
        <v>587</v>
      </c>
    </row>
    <row r="2" spans="1:16">
      <c r="A2" s="106"/>
    </row>
    <row r="3" spans="1:16">
      <c r="A3" s="106"/>
      <c r="B3" s="1" t="s">
        <v>597</v>
      </c>
    </row>
    <row r="4" spans="1:16">
      <c r="A4" s="106"/>
      <c r="B4" s="130"/>
      <c r="D4" s="202"/>
      <c r="E4" s="202"/>
      <c r="F4" s="202"/>
      <c r="G4" s="202"/>
      <c r="H4" s="202"/>
      <c r="I4" s="202"/>
      <c r="J4" s="202"/>
      <c r="K4" s="202"/>
      <c r="L4" s="202"/>
      <c r="M4" s="202"/>
      <c r="N4" s="202"/>
      <c r="O4" s="202"/>
    </row>
    <row r="5" spans="1:16">
      <c r="B5" s="114" t="s">
        <v>319</v>
      </c>
      <c r="C5" s="115" t="s">
        <v>320</v>
      </c>
      <c r="D5" s="128">
        <v>43466</v>
      </c>
      <c r="E5" s="128">
        <v>43497</v>
      </c>
      <c r="F5" s="128">
        <v>43525</v>
      </c>
      <c r="G5" s="128">
        <v>43556</v>
      </c>
      <c r="H5" s="128">
        <v>43586</v>
      </c>
      <c r="I5" s="128">
        <v>43617</v>
      </c>
      <c r="J5" s="128">
        <v>43647</v>
      </c>
      <c r="K5" s="128">
        <v>43678</v>
      </c>
      <c r="L5" s="128">
        <v>43709</v>
      </c>
      <c r="M5" s="128">
        <v>43739</v>
      </c>
      <c r="N5" s="128">
        <v>43770</v>
      </c>
      <c r="O5" s="128">
        <v>43800</v>
      </c>
    </row>
    <row r="6" spans="1:16">
      <c r="B6" s="118" t="s">
        <v>337</v>
      </c>
      <c r="C6" s="117" t="s">
        <v>338</v>
      </c>
      <c r="D6" s="129">
        <v>34380111.900417194</v>
      </c>
      <c r="E6" s="129">
        <v>34380111.900417194</v>
      </c>
      <c r="F6" s="129">
        <v>34380111.900417194</v>
      </c>
      <c r="G6" s="129">
        <v>34380111.900417194</v>
      </c>
      <c r="H6" s="129">
        <v>34380111.900417194</v>
      </c>
      <c r="I6" s="129">
        <v>34380111.900417194</v>
      </c>
      <c r="J6" s="129">
        <v>34380111.900417194</v>
      </c>
      <c r="K6" s="129">
        <v>34380111.900417194</v>
      </c>
      <c r="L6" s="129">
        <v>34380111.900417194</v>
      </c>
      <c r="M6" s="129">
        <v>34380111.900417194</v>
      </c>
      <c r="N6" s="129">
        <v>34380111.900417194</v>
      </c>
      <c r="O6" s="129">
        <v>34380111.900417194</v>
      </c>
      <c r="P6" s="17"/>
    </row>
    <row r="7" spans="1:16">
      <c r="B7" s="118" t="s">
        <v>339</v>
      </c>
      <c r="C7" s="117" t="s">
        <v>340</v>
      </c>
      <c r="D7" s="129">
        <v>17190055.950208597</v>
      </c>
      <c r="E7" s="129">
        <v>17190055.950208597</v>
      </c>
      <c r="F7" s="129">
        <v>17190055.950208597</v>
      </c>
      <c r="G7" s="129">
        <v>17190055.950208597</v>
      </c>
      <c r="H7" s="129">
        <v>17190055.950208597</v>
      </c>
      <c r="I7" s="129">
        <v>17190055.950208597</v>
      </c>
      <c r="J7" s="129">
        <v>17190055.950208597</v>
      </c>
      <c r="K7" s="129">
        <v>17190055.950208597</v>
      </c>
      <c r="L7" s="129">
        <v>17190055.950208597</v>
      </c>
      <c r="M7" s="129">
        <v>17190055.950208597</v>
      </c>
      <c r="N7" s="129">
        <v>17190055.950208597</v>
      </c>
      <c r="O7" s="129">
        <v>17190055.950208597</v>
      </c>
      <c r="P7" s="17"/>
    </row>
    <row r="8" spans="1:16">
      <c r="B8" s="118" t="s">
        <v>341</v>
      </c>
      <c r="C8" s="117" t="s">
        <v>342</v>
      </c>
      <c r="D8" s="129">
        <v>4605740.7974999994</v>
      </c>
      <c r="E8" s="129">
        <v>4605740.7974999994</v>
      </c>
      <c r="F8" s="129">
        <v>4605740.7974999994</v>
      </c>
      <c r="G8" s="129">
        <v>4605740.7974999994</v>
      </c>
      <c r="H8" s="129">
        <v>4605740.7974999994</v>
      </c>
      <c r="I8" s="129">
        <v>4605740.7974999994</v>
      </c>
      <c r="J8" s="129">
        <v>4605740.7974999994</v>
      </c>
      <c r="K8" s="129">
        <v>4605740.7974999994</v>
      </c>
      <c r="L8" s="129">
        <v>4605740.7974999994</v>
      </c>
      <c r="M8" s="129">
        <v>4605740.7974999994</v>
      </c>
      <c r="N8" s="129">
        <v>4605740.7974999994</v>
      </c>
      <c r="O8" s="129">
        <v>4605740.7974999994</v>
      </c>
      <c r="P8" s="17"/>
    </row>
    <row r="9" spans="1:16">
      <c r="B9" s="118" t="s">
        <v>341</v>
      </c>
      <c r="C9" s="117" t="s">
        <v>343</v>
      </c>
      <c r="D9" s="129">
        <v>1535246.9324999999</v>
      </c>
      <c r="E9" s="129">
        <v>1535246.9324999999</v>
      </c>
      <c r="F9" s="129">
        <v>1535246.9324999999</v>
      </c>
      <c r="G9" s="129">
        <v>1535246.9324999999</v>
      </c>
      <c r="H9" s="129">
        <v>1535246.9324999999</v>
      </c>
      <c r="I9" s="129">
        <v>1535246.9324999999</v>
      </c>
      <c r="J9" s="129">
        <v>1535246.9324999999</v>
      </c>
      <c r="K9" s="129">
        <v>1535246.9324999999</v>
      </c>
      <c r="L9" s="129">
        <v>1535246.9324999999</v>
      </c>
      <c r="M9" s="129">
        <v>1535246.9324999999</v>
      </c>
      <c r="N9" s="129">
        <v>1535246.9324999999</v>
      </c>
      <c r="O9" s="129">
        <v>1535246.9324999999</v>
      </c>
      <c r="P9" s="17"/>
    </row>
    <row r="10" spans="1:16">
      <c r="B10" s="118" t="s">
        <v>344</v>
      </c>
      <c r="C10" s="117" t="s">
        <v>345</v>
      </c>
      <c r="D10" s="129">
        <v>3258302.26</v>
      </c>
      <c r="E10" s="129">
        <v>3258302.26</v>
      </c>
      <c r="F10" s="129">
        <v>3258302.26</v>
      </c>
      <c r="G10" s="129">
        <v>3258302.26</v>
      </c>
      <c r="H10" s="129">
        <v>3258302.26</v>
      </c>
      <c r="I10" s="129">
        <v>3258302.26</v>
      </c>
      <c r="J10" s="129">
        <v>3258302.26</v>
      </c>
      <c r="K10" s="129">
        <v>3258302.26</v>
      </c>
      <c r="L10" s="129">
        <v>3258302.26</v>
      </c>
      <c r="M10" s="129">
        <v>3258302.26</v>
      </c>
      <c r="N10" s="129">
        <v>3258302.26</v>
      </c>
      <c r="O10" s="129">
        <v>3258302.26</v>
      </c>
      <c r="P10" s="17"/>
    </row>
    <row r="11" spans="1:16">
      <c r="B11" s="118" t="s">
        <v>346</v>
      </c>
      <c r="C11" s="117" t="s">
        <v>347</v>
      </c>
      <c r="D11" s="129">
        <v>4456731.2700000005</v>
      </c>
      <c r="E11" s="129">
        <v>4456731.2700000005</v>
      </c>
      <c r="F11" s="129">
        <v>4456731.2700000005</v>
      </c>
      <c r="G11" s="129">
        <v>4456731.2700000005</v>
      </c>
      <c r="H11" s="129">
        <v>4456731.2700000005</v>
      </c>
      <c r="I11" s="129">
        <v>4456731.2700000005</v>
      </c>
      <c r="J11" s="129">
        <v>4456731.2700000005</v>
      </c>
      <c r="K11" s="129">
        <v>4456731.2700000005</v>
      </c>
      <c r="L11" s="129">
        <v>4456731.2700000005</v>
      </c>
      <c r="M11" s="129">
        <v>4456731.2700000005</v>
      </c>
      <c r="N11" s="129">
        <v>4456731.2700000005</v>
      </c>
      <c r="O11" s="129">
        <v>4456731.2700000005</v>
      </c>
      <c r="P11" s="17"/>
    </row>
    <row r="12" spans="1:16">
      <c r="B12" s="118" t="s">
        <v>348</v>
      </c>
      <c r="C12" s="117" t="s">
        <v>349</v>
      </c>
      <c r="D12" s="129">
        <v>13634040.714348258</v>
      </c>
      <c r="E12" s="129">
        <v>13634040.714348258</v>
      </c>
      <c r="F12" s="129">
        <v>13634040.714348258</v>
      </c>
      <c r="G12" s="129">
        <v>13634040.714348258</v>
      </c>
      <c r="H12" s="129">
        <v>13634040.714348258</v>
      </c>
      <c r="I12" s="129">
        <v>13634040.714348258</v>
      </c>
      <c r="J12" s="129">
        <v>13634040.714348258</v>
      </c>
      <c r="K12" s="129">
        <v>13634040.714348258</v>
      </c>
      <c r="L12" s="129">
        <v>13634040.714348258</v>
      </c>
      <c r="M12" s="129">
        <v>13634040.714348258</v>
      </c>
      <c r="N12" s="129">
        <v>13634040.714348258</v>
      </c>
      <c r="O12" s="129">
        <v>13634040.714348258</v>
      </c>
      <c r="P12" s="17"/>
    </row>
    <row r="13" spans="1:16">
      <c r="B13" s="118" t="s">
        <v>350</v>
      </c>
      <c r="C13" s="117" t="s">
        <v>351</v>
      </c>
      <c r="D13" s="129">
        <v>23835043.219999991</v>
      </c>
      <c r="E13" s="129">
        <v>23835043.219999991</v>
      </c>
      <c r="F13" s="129">
        <v>23835043.219999991</v>
      </c>
      <c r="G13" s="129">
        <v>23835043.219999991</v>
      </c>
      <c r="H13" s="129">
        <v>23835043.219999991</v>
      </c>
      <c r="I13" s="129">
        <v>23835043.219999991</v>
      </c>
      <c r="J13" s="129">
        <v>23835043.219999991</v>
      </c>
      <c r="K13" s="129">
        <v>23835043.219999991</v>
      </c>
      <c r="L13" s="129">
        <v>23835043.219999991</v>
      </c>
      <c r="M13" s="129">
        <v>23835043.219999991</v>
      </c>
      <c r="N13" s="129">
        <v>23835043.219999991</v>
      </c>
      <c r="O13" s="129">
        <v>23835043.219999991</v>
      </c>
      <c r="P13" s="17"/>
    </row>
    <row r="14" spans="1:16">
      <c r="B14" s="118" t="s">
        <v>352</v>
      </c>
      <c r="C14" s="117" t="s">
        <v>353</v>
      </c>
      <c r="D14" s="129">
        <v>18036480.016589433</v>
      </c>
      <c r="E14" s="129">
        <v>18036480.016589433</v>
      </c>
      <c r="F14" s="129">
        <v>18036480.016589433</v>
      </c>
      <c r="G14" s="129">
        <v>18036480.016589433</v>
      </c>
      <c r="H14" s="129">
        <v>18036480.016589433</v>
      </c>
      <c r="I14" s="129">
        <v>18036480.016589433</v>
      </c>
      <c r="J14" s="129">
        <v>18036480.016589433</v>
      </c>
      <c r="K14" s="129">
        <v>18036480.016589433</v>
      </c>
      <c r="L14" s="129">
        <v>18036480.016589433</v>
      </c>
      <c r="M14" s="129">
        <v>18036480.016589433</v>
      </c>
      <c r="N14" s="129">
        <v>18036480.016589433</v>
      </c>
      <c r="O14" s="129">
        <v>18036480.016589433</v>
      </c>
      <c r="P14" s="17"/>
    </row>
    <row r="15" spans="1:16">
      <c r="B15" s="118" t="s">
        <v>354</v>
      </c>
      <c r="C15" s="117" t="s">
        <v>355</v>
      </c>
      <c r="D15" s="129">
        <v>16739502.841800349</v>
      </c>
      <c r="E15" s="129">
        <v>16739502.841800349</v>
      </c>
      <c r="F15" s="129">
        <v>16739502.841800349</v>
      </c>
      <c r="G15" s="129">
        <v>16739502.841800349</v>
      </c>
      <c r="H15" s="129">
        <v>16739502.841800349</v>
      </c>
      <c r="I15" s="129">
        <v>16739502.841800349</v>
      </c>
      <c r="J15" s="129">
        <v>16739502.841800349</v>
      </c>
      <c r="K15" s="129">
        <v>16739502.841800349</v>
      </c>
      <c r="L15" s="129">
        <v>16739502.841800349</v>
      </c>
      <c r="M15" s="129">
        <v>16739502.841800349</v>
      </c>
      <c r="N15" s="129">
        <v>16739502.841800349</v>
      </c>
      <c r="O15" s="129">
        <v>16739502.841800349</v>
      </c>
      <c r="P15" s="17"/>
    </row>
    <row r="16" spans="1:16">
      <c r="B16" s="118" t="s">
        <v>356</v>
      </c>
      <c r="C16" s="117" t="s">
        <v>357</v>
      </c>
      <c r="D16" s="129">
        <v>17916132.43998605</v>
      </c>
      <c r="E16" s="129">
        <v>17916132.43998605</v>
      </c>
      <c r="F16" s="129">
        <v>17916132.43998605</v>
      </c>
      <c r="G16" s="129">
        <v>17916132.43998605</v>
      </c>
      <c r="H16" s="129">
        <v>17916132.43998605</v>
      </c>
      <c r="I16" s="129">
        <v>17916132.43998605</v>
      </c>
      <c r="J16" s="129">
        <v>17916132.43998605</v>
      </c>
      <c r="K16" s="129">
        <v>17916132.43998605</v>
      </c>
      <c r="L16" s="129">
        <v>17916132.43998605</v>
      </c>
      <c r="M16" s="129">
        <v>17916132.43998605</v>
      </c>
      <c r="N16" s="129">
        <v>17916132.43998605</v>
      </c>
      <c r="O16" s="129">
        <v>17916132.43998605</v>
      </c>
      <c r="P16" s="17"/>
    </row>
    <row r="17" spans="2:16">
      <c r="B17" s="118" t="s">
        <v>358</v>
      </c>
      <c r="C17" s="117" t="s">
        <v>359</v>
      </c>
      <c r="D17" s="129">
        <v>11068177.316227697</v>
      </c>
      <c r="E17" s="129">
        <v>11068177.316227697</v>
      </c>
      <c r="F17" s="129">
        <v>11068177.316227697</v>
      </c>
      <c r="G17" s="129">
        <v>11068177.316227697</v>
      </c>
      <c r="H17" s="129">
        <v>11068177.316227697</v>
      </c>
      <c r="I17" s="129">
        <v>11068177.316227697</v>
      </c>
      <c r="J17" s="129">
        <v>11068177.316227697</v>
      </c>
      <c r="K17" s="129">
        <v>11068177.316227697</v>
      </c>
      <c r="L17" s="129">
        <v>11068177.316227697</v>
      </c>
      <c r="M17" s="129">
        <v>11068177.316227697</v>
      </c>
      <c r="N17" s="129">
        <v>11068177.316227697</v>
      </c>
      <c r="O17" s="129">
        <v>11068177.316227697</v>
      </c>
      <c r="P17" s="17"/>
    </row>
    <row r="18" spans="2:16">
      <c r="B18" s="118" t="s">
        <v>360</v>
      </c>
      <c r="C18" s="117" t="s">
        <v>361</v>
      </c>
      <c r="D18" s="129">
        <v>8327759.34848281</v>
      </c>
      <c r="E18" s="129">
        <v>8327759.34848281</v>
      </c>
      <c r="F18" s="129">
        <v>8327759.34848281</v>
      </c>
      <c r="G18" s="129">
        <v>8327759.34848281</v>
      </c>
      <c r="H18" s="129">
        <v>8327759.34848281</v>
      </c>
      <c r="I18" s="129">
        <v>8327759.34848281</v>
      </c>
      <c r="J18" s="129">
        <v>8327759.34848281</v>
      </c>
      <c r="K18" s="129">
        <v>8327759.34848281</v>
      </c>
      <c r="L18" s="129">
        <v>8327759.34848281</v>
      </c>
      <c r="M18" s="129">
        <v>8327759.34848281</v>
      </c>
      <c r="N18" s="129">
        <v>8327759.34848281</v>
      </c>
      <c r="O18" s="129">
        <v>8327759.34848281</v>
      </c>
      <c r="P18" s="17"/>
    </row>
    <row r="19" spans="2:16">
      <c r="B19" s="118" t="s">
        <v>362</v>
      </c>
      <c r="C19" s="117" t="s">
        <v>363</v>
      </c>
      <c r="D19" s="129">
        <v>1712754.31</v>
      </c>
      <c r="E19" s="129">
        <v>1712754.31</v>
      </c>
      <c r="F19" s="129">
        <v>1712754.31</v>
      </c>
      <c r="G19" s="129">
        <v>1712754.31</v>
      </c>
      <c r="H19" s="129">
        <v>1712754.31</v>
      </c>
      <c r="I19" s="129">
        <v>1712754.31</v>
      </c>
      <c r="J19" s="129">
        <v>1712754.31</v>
      </c>
      <c r="K19" s="129">
        <v>1712754.31</v>
      </c>
      <c r="L19" s="129">
        <v>1712754.31</v>
      </c>
      <c r="M19" s="129">
        <v>1712754.31</v>
      </c>
      <c r="N19" s="129">
        <v>1712754.31</v>
      </c>
      <c r="O19" s="129">
        <v>1712754.31</v>
      </c>
      <c r="P19" s="17"/>
    </row>
    <row r="20" spans="2:16">
      <c r="B20" s="118" t="s">
        <v>364</v>
      </c>
      <c r="C20" s="117" t="s">
        <v>365</v>
      </c>
      <c r="D20" s="129">
        <v>2229231.8699999996</v>
      </c>
      <c r="E20" s="129">
        <v>2229231.8699999996</v>
      </c>
      <c r="F20" s="129">
        <v>2229231.8699999996</v>
      </c>
      <c r="G20" s="129">
        <v>2229231.8699999996</v>
      </c>
      <c r="H20" s="129">
        <v>2229231.8699999996</v>
      </c>
      <c r="I20" s="129">
        <v>2229231.8699999996</v>
      </c>
      <c r="J20" s="129">
        <v>2229231.8699999996</v>
      </c>
      <c r="K20" s="129">
        <v>2229231.8699999996</v>
      </c>
      <c r="L20" s="129">
        <v>2229231.8699999996</v>
      </c>
      <c r="M20" s="129">
        <v>2229231.8699999996</v>
      </c>
      <c r="N20" s="129">
        <v>2229231.8699999996</v>
      </c>
      <c r="O20" s="129">
        <v>2229231.8699999996</v>
      </c>
      <c r="P20" s="17"/>
    </row>
    <row r="21" spans="2:16">
      <c r="B21" s="118" t="s">
        <v>366</v>
      </c>
      <c r="C21" s="117" t="s">
        <v>367</v>
      </c>
      <c r="D21" s="129">
        <v>2546903.0100000002</v>
      </c>
      <c r="E21" s="129">
        <v>2546903.0100000002</v>
      </c>
      <c r="F21" s="129">
        <v>2546903.0100000002</v>
      </c>
      <c r="G21" s="129">
        <v>2546903.0100000002</v>
      </c>
      <c r="H21" s="129">
        <v>2546903.0100000002</v>
      </c>
      <c r="I21" s="129">
        <v>2546903.0100000002</v>
      </c>
      <c r="J21" s="129">
        <v>2546903.0100000002</v>
      </c>
      <c r="K21" s="129">
        <v>2546903.0100000002</v>
      </c>
      <c r="L21" s="129">
        <v>2546903.0100000002</v>
      </c>
      <c r="M21" s="129">
        <v>2546903.0100000002</v>
      </c>
      <c r="N21" s="129">
        <v>2546903.0100000002</v>
      </c>
      <c r="O21" s="129">
        <v>2546903.0100000002</v>
      </c>
      <c r="P21" s="17"/>
    </row>
    <row r="22" spans="2:16">
      <c r="B22" s="118" t="s">
        <v>362</v>
      </c>
      <c r="C22" s="117" t="s">
        <v>368</v>
      </c>
      <c r="D22" s="129">
        <v>2359200.13</v>
      </c>
      <c r="E22" s="129">
        <v>2359200.13</v>
      </c>
      <c r="F22" s="129">
        <v>2359200.13</v>
      </c>
      <c r="G22" s="129">
        <v>2359200.13</v>
      </c>
      <c r="H22" s="129">
        <v>2359200.13</v>
      </c>
      <c r="I22" s="129">
        <v>2359200.13</v>
      </c>
      <c r="J22" s="129">
        <v>2359200.13</v>
      </c>
      <c r="K22" s="129">
        <v>2359200.13</v>
      </c>
      <c r="L22" s="129">
        <v>2359200.13</v>
      </c>
      <c r="M22" s="129">
        <v>2359200.13</v>
      </c>
      <c r="N22" s="129">
        <v>2359200.13</v>
      </c>
      <c r="O22" s="129">
        <v>2359200.13</v>
      </c>
      <c r="P22" s="17"/>
    </row>
    <row r="23" spans="2:16">
      <c r="B23" s="118" t="s">
        <v>369</v>
      </c>
      <c r="C23" s="117" t="s">
        <v>370</v>
      </c>
      <c r="D23" s="129">
        <v>3631395.7</v>
      </c>
      <c r="E23" s="129">
        <v>3631395.7</v>
      </c>
      <c r="F23" s="129">
        <v>3631395.7</v>
      </c>
      <c r="G23" s="129">
        <v>3631395.7</v>
      </c>
      <c r="H23" s="129">
        <v>3631395.7</v>
      </c>
      <c r="I23" s="129">
        <v>3631395.7</v>
      </c>
      <c r="J23" s="129">
        <v>3631395.7</v>
      </c>
      <c r="K23" s="129">
        <v>3631395.7</v>
      </c>
      <c r="L23" s="129">
        <v>3631395.7</v>
      </c>
      <c r="M23" s="129">
        <v>3631395.7</v>
      </c>
      <c r="N23" s="129">
        <v>3631395.7</v>
      </c>
      <c r="O23" s="129">
        <v>3631395.7</v>
      </c>
      <c r="P23" s="17"/>
    </row>
    <row r="24" spans="2:16">
      <c r="B24" s="118" t="s">
        <v>371</v>
      </c>
      <c r="C24" s="117" t="s">
        <v>372</v>
      </c>
      <c r="D24" s="129">
        <v>4811873.2300000004</v>
      </c>
      <c r="E24" s="129">
        <v>4811873.2300000004</v>
      </c>
      <c r="F24" s="129">
        <v>4811873.2300000004</v>
      </c>
      <c r="G24" s="129">
        <v>4811873.2300000004</v>
      </c>
      <c r="H24" s="129">
        <v>4811873.2300000004</v>
      </c>
      <c r="I24" s="129">
        <v>4811873.2300000004</v>
      </c>
      <c r="J24" s="129">
        <v>4811873.2300000004</v>
      </c>
      <c r="K24" s="129">
        <v>4811873.2300000004</v>
      </c>
      <c r="L24" s="129">
        <v>4811873.2300000004</v>
      </c>
      <c r="M24" s="129">
        <v>4811873.2300000004</v>
      </c>
      <c r="N24" s="129">
        <v>4811873.2300000004</v>
      </c>
      <c r="O24" s="129">
        <v>4811873.2300000004</v>
      </c>
      <c r="P24" s="17"/>
    </row>
    <row r="25" spans="2:16">
      <c r="B25" s="118" t="s">
        <v>373</v>
      </c>
      <c r="C25" s="117" t="s">
        <v>374</v>
      </c>
      <c r="D25" s="129">
        <v>2699443.66</v>
      </c>
      <c r="E25" s="129">
        <v>2699443.66</v>
      </c>
      <c r="F25" s="129">
        <v>2699443.66</v>
      </c>
      <c r="G25" s="129">
        <v>2699443.66</v>
      </c>
      <c r="H25" s="129">
        <v>2699443.66</v>
      </c>
      <c r="I25" s="129">
        <v>2699443.66</v>
      </c>
      <c r="J25" s="129">
        <v>2699443.66</v>
      </c>
      <c r="K25" s="129">
        <v>2699443.66</v>
      </c>
      <c r="L25" s="129">
        <v>2699443.66</v>
      </c>
      <c r="M25" s="129">
        <v>2699443.66</v>
      </c>
      <c r="N25" s="129">
        <v>2699443.66</v>
      </c>
      <c r="O25" s="129">
        <v>2699443.66</v>
      </c>
      <c r="P25" s="17"/>
    </row>
    <row r="26" spans="2:16">
      <c r="B26" s="118" t="s">
        <v>375</v>
      </c>
      <c r="C26" s="117" t="s">
        <v>376</v>
      </c>
      <c r="D26" s="129">
        <v>2221241.1800000002</v>
      </c>
      <c r="E26" s="129">
        <v>2221241.1800000002</v>
      </c>
      <c r="F26" s="129">
        <v>2221241.1800000002</v>
      </c>
      <c r="G26" s="129">
        <v>2221241.1800000002</v>
      </c>
      <c r="H26" s="129">
        <v>2221241.1800000002</v>
      </c>
      <c r="I26" s="129">
        <v>2221241.1800000002</v>
      </c>
      <c r="J26" s="129">
        <v>2221241.1800000002</v>
      </c>
      <c r="K26" s="129">
        <v>2221241.1800000002</v>
      </c>
      <c r="L26" s="129">
        <v>2221241.1800000002</v>
      </c>
      <c r="M26" s="129">
        <v>2221241.1800000002</v>
      </c>
      <c r="N26" s="129">
        <v>2221241.1800000002</v>
      </c>
      <c r="O26" s="129">
        <v>2221241.1800000002</v>
      </c>
      <c r="P26" s="17"/>
    </row>
    <row r="27" spans="2:16">
      <c r="B27" s="118" t="s">
        <v>377</v>
      </c>
      <c r="C27" s="117" t="s">
        <v>378</v>
      </c>
      <c r="D27" s="129">
        <v>1723078.31</v>
      </c>
      <c r="E27" s="129">
        <v>1723078.31</v>
      </c>
      <c r="F27" s="129">
        <v>1723078.31</v>
      </c>
      <c r="G27" s="129">
        <v>1723078.31</v>
      </c>
      <c r="H27" s="129">
        <v>1723078.31</v>
      </c>
      <c r="I27" s="129">
        <v>1723078.31</v>
      </c>
      <c r="J27" s="129">
        <v>1723078.31</v>
      </c>
      <c r="K27" s="129">
        <v>1723078.31</v>
      </c>
      <c r="L27" s="129">
        <v>1723078.31</v>
      </c>
      <c r="M27" s="129">
        <v>1723078.31</v>
      </c>
      <c r="N27" s="129">
        <v>1723078.31</v>
      </c>
      <c r="O27" s="129">
        <v>1723078.31</v>
      </c>
      <c r="P27" s="17"/>
    </row>
    <row r="28" spans="2:16">
      <c r="B28" s="118" t="s">
        <v>379</v>
      </c>
      <c r="C28" s="117" t="s">
        <v>380</v>
      </c>
      <c r="D28" s="129">
        <v>5325224.6099999985</v>
      </c>
      <c r="E28" s="129">
        <v>5325224.6099999985</v>
      </c>
      <c r="F28" s="129">
        <v>5325224.6099999985</v>
      </c>
      <c r="G28" s="129">
        <v>5325224.6099999985</v>
      </c>
      <c r="H28" s="129">
        <v>5325224.6099999985</v>
      </c>
      <c r="I28" s="129">
        <v>5325224.6099999985</v>
      </c>
      <c r="J28" s="129">
        <v>5325224.6099999985</v>
      </c>
      <c r="K28" s="129">
        <v>5325224.6099999985</v>
      </c>
      <c r="L28" s="129">
        <v>5325224.6099999985</v>
      </c>
      <c r="M28" s="129">
        <v>5325224.6099999985</v>
      </c>
      <c r="N28" s="129">
        <v>5325224.6099999985</v>
      </c>
      <c r="O28" s="129">
        <v>5325224.6099999985</v>
      </c>
      <c r="P28" s="17"/>
    </row>
    <row r="29" spans="2:16">
      <c r="B29" s="118" t="s">
        <v>381</v>
      </c>
      <c r="C29" s="117" t="s">
        <v>382</v>
      </c>
      <c r="D29" s="129">
        <v>4315230.49</v>
      </c>
      <c r="E29" s="129">
        <v>4315230.49</v>
      </c>
      <c r="F29" s="129">
        <v>4315230.49</v>
      </c>
      <c r="G29" s="129">
        <v>4315230.49</v>
      </c>
      <c r="H29" s="129">
        <v>4315230.49</v>
      </c>
      <c r="I29" s="129">
        <v>4315230.49</v>
      </c>
      <c r="J29" s="129">
        <v>4315230.49</v>
      </c>
      <c r="K29" s="129">
        <v>4315230.49</v>
      </c>
      <c r="L29" s="129">
        <v>4315230.49</v>
      </c>
      <c r="M29" s="129">
        <v>4315230.49</v>
      </c>
      <c r="N29" s="129">
        <v>4315230.49</v>
      </c>
      <c r="O29" s="129">
        <v>4315230.49</v>
      </c>
      <c r="P29" s="17"/>
    </row>
    <row r="30" spans="2:16">
      <c r="B30" s="118" t="s">
        <v>325</v>
      </c>
      <c r="C30" s="117" t="s">
        <v>326</v>
      </c>
      <c r="D30" s="129">
        <v>4240916.18</v>
      </c>
      <c r="E30" s="129">
        <v>4240916.17</v>
      </c>
      <c r="F30" s="129">
        <v>4240916.17</v>
      </c>
      <c r="G30" s="129">
        <v>4240916.17</v>
      </c>
      <c r="H30" s="129">
        <v>11679095.989999998</v>
      </c>
      <c r="I30" s="129">
        <v>12865390.739999998</v>
      </c>
      <c r="J30" s="129">
        <v>12961660.769999998</v>
      </c>
      <c r="K30" s="129">
        <v>12987392.559999999</v>
      </c>
      <c r="L30" s="129">
        <v>13002265.129999999</v>
      </c>
      <c r="M30" s="129">
        <v>13027473.079999998</v>
      </c>
      <c r="N30" s="129">
        <v>13038197.869999999</v>
      </c>
      <c r="O30" s="129">
        <v>13038203.109999999</v>
      </c>
      <c r="P30" s="17"/>
    </row>
    <row r="31" spans="2:16">
      <c r="B31" s="118" t="s">
        <v>332</v>
      </c>
      <c r="C31" s="117" t="s">
        <v>333</v>
      </c>
      <c r="D31" s="129">
        <v>0</v>
      </c>
      <c r="E31" s="129">
        <v>0</v>
      </c>
      <c r="F31" s="129">
        <v>0</v>
      </c>
      <c r="G31" s="129">
        <v>0</v>
      </c>
      <c r="H31" s="129">
        <v>0</v>
      </c>
      <c r="I31" s="129">
        <v>0</v>
      </c>
      <c r="J31" s="129">
        <v>0</v>
      </c>
      <c r="K31" s="129">
        <v>0</v>
      </c>
      <c r="L31" s="129">
        <v>0</v>
      </c>
      <c r="M31" s="129">
        <v>0</v>
      </c>
      <c r="N31" s="129">
        <v>0</v>
      </c>
      <c r="O31" s="129">
        <v>985460.92999999993</v>
      </c>
      <c r="P31" s="17"/>
    </row>
    <row r="32" spans="2:16">
      <c r="B32" s="118"/>
      <c r="C32" s="117"/>
      <c r="D32" s="129"/>
      <c r="E32" s="129"/>
      <c r="F32" s="129"/>
      <c r="G32" s="129"/>
      <c r="H32" s="129"/>
      <c r="I32" s="129"/>
      <c r="J32" s="129"/>
      <c r="K32" s="129"/>
      <c r="L32" s="129"/>
      <c r="M32" s="129"/>
      <c r="N32" s="129"/>
      <c r="O32" s="129"/>
      <c r="P32" s="17"/>
    </row>
    <row r="33" spans="3:15">
      <c r="C33" s="118" t="s">
        <v>383</v>
      </c>
      <c r="D33" s="129">
        <v>1500721028.4547369</v>
      </c>
      <c r="E33" s="129">
        <v>1507158264.4631705</v>
      </c>
      <c r="F33" s="129">
        <v>1518246141.46383</v>
      </c>
      <c r="G33" s="129">
        <v>1530201066.3037066</v>
      </c>
      <c r="H33" s="129">
        <v>1533399677.8450167</v>
      </c>
      <c r="I33" s="129">
        <v>1539049840.220103</v>
      </c>
      <c r="J33" s="129">
        <v>1545248144.2898953</v>
      </c>
      <c r="K33" s="129">
        <v>1536622185.6475549</v>
      </c>
      <c r="L33" s="129">
        <v>1536700457.2178659</v>
      </c>
      <c r="M33" s="129">
        <v>1548943027.0066214</v>
      </c>
      <c r="N33" s="129">
        <v>1569967491.3039122</v>
      </c>
      <c r="O33" s="129">
        <v>1582661482.99422</v>
      </c>
    </row>
    <row r="34" spans="3:15">
      <c r="C34" s="131"/>
      <c r="D34" s="109"/>
      <c r="E34" s="109"/>
      <c r="F34" s="109"/>
      <c r="G34" s="109"/>
      <c r="H34" s="109"/>
      <c r="I34" s="109"/>
      <c r="J34" s="109"/>
      <c r="K34" s="109"/>
      <c r="L34" s="109"/>
      <c r="M34" s="109"/>
      <c r="N34" s="109"/>
      <c r="O34" s="109"/>
    </row>
  </sheetData>
  <mergeCells count="1">
    <mergeCell ref="D4:O4"/>
  </mergeCells>
  <pageMargins left="0.7" right="0.7" top="0.75" bottom="0.75" header="0.3" footer="0.3"/>
  <pageSetup scale="88" orientation="landscape" r:id="rId1"/>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641F5-E0B8-4F99-ADEC-D8D6FA2930B5}">
  <dimension ref="A1:F112"/>
  <sheetViews>
    <sheetView view="pageBreakPreview" zoomScale="60" zoomScaleNormal="100" workbookViewId="0">
      <selection activeCell="B15" sqref="B15"/>
    </sheetView>
  </sheetViews>
  <sheetFormatPr defaultColWidth="9.140625" defaultRowHeight="12.75"/>
  <cols>
    <col min="1" max="1" width="3.7109375" style="1" customWidth="1"/>
    <col min="2" max="2" width="91.7109375" style="1" customWidth="1"/>
    <col min="3" max="3" width="18.7109375" style="1" customWidth="1"/>
    <col min="4" max="4" width="23.7109375" style="132" customWidth="1"/>
    <col min="5" max="5" width="6.85546875" style="133" bestFit="1" customWidth="1"/>
    <col min="6" max="6" width="7.85546875" style="1" customWidth="1"/>
    <col min="7" max="16384" width="9.140625" style="1"/>
  </cols>
  <sheetData>
    <row r="1" spans="1:6">
      <c r="A1" s="3" t="s">
        <v>587</v>
      </c>
    </row>
    <row r="2" spans="1:6">
      <c r="A2" s="3"/>
    </row>
    <row r="3" spans="1:6">
      <c r="A3" s="106"/>
      <c r="B3" s="1" t="s">
        <v>598</v>
      </c>
    </row>
    <row r="4" spans="1:6">
      <c r="B4" s="110"/>
      <c r="C4" s="110"/>
      <c r="D4" s="110"/>
      <c r="E4" s="110"/>
      <c r="F4" s="110"/>
    </row>
    <row r="5" spans="1:6">
      <c r="B5" s="134" t="s">
        <v>385</v>
      </c>
      <c r="C5" s="134" t="s">
        <v>384</v>
      </c>
      <c r="D5" s="135" t="s">
        <v>386</v>
      </c>
      <c r="E5" s="136" t="s">
        <v>599</v>
      </c>
    </row>
    <row r="6" spans="1:6">
      <c r="B6" s="1" t="s">
        <v>388</v>
      </c>
      <c r="C6" s="1" t="s">
        <v>387</v>
      </c>
      <c r="D6" s="12">
        <v>0</v>
      </c>
      <c r="E6" s="35" t="s">
        <v>81</v>
      </c>
      <c r="F6" s="109"/>
    </row>
    <row r="7" spans="1:6">
      <c r="B7" s="1" t="s">
        <v>390</v>
      </c>
      <c r="C7" s="1" t="s">
        <v>389</v>
      </c>
      <c r="D7" s="12">
        <v>0</v>
      </c>
      <c r="E7" s="35" t="s">
        <v>81</v>
      </c>
      <c r="F7" s="109"/>
    </row>
    <row r="8" spans="1:6">
      <c r="B8" s="1" t="s">
        <v>392</v>
      </c>
      <c r="C8" s="1" t="s">
        <v>391</v>
      </c>
      <c r="D8" s="12">
        <v>1232268.1200000001</v>
      </c>
      <c r="E8" s="35"/>
      <c r="F8" s="109"/>
    </row>
    <row r="9" spans="1:6">
      <c r="B9" s="1" t="s">
        <v>394</v>
      </c>
      <c r="C9" s="1" t="s">
        <v>393</v>
      </c>
      <c r="D9" s="12">
        <v>1736496.57</v>
      </c>
      <c r="E9" s="35"/>
      <c r="F9" s="109"/>
    </row>
    <row r="10" spans="1:6">
      <c r="B10" s="1" t="s">
        <v>396</v>
      </c>
      <c r="C10" s="1" t="s">
        <v>395</v>
      </c>
      <c r="D10" s="12">
        <v>1525972.97</v>
      </c>
      <c r="E10" s="35"/>
      <c r="F10" s="109"/>
    </row>
    <row r="11" spans="1:6">
      <c r="B11" s="1" t="s">
        <v>398</v>
      </c>
      <c r="C11" s="1" t="s">
        <v>397</v>
      </c>
      <c r="D11" s="12">
        <v>0</v>
      </c>
      <c r="E11" s="35" t="s">
        <v>81</v>
      </c>
      <c r="F11" s="109"/>
    </row>
    <row r="12" spans="1:6">
      <c r="B12" s="1" t="s">
        <v>400</v>
      </c>
      <c r="C12" s="1" t="s">
        <v>399</v>
      </c>
      <c r="D12" s="12">
        <v>0</v>
      </c>
      <c r="E12" s="35" t="s">
        <v>81</v>
      </c>
      <c r="F12" s="109"/>
    </row>
    <row r="13" spans="1:6">
      <c r="B13" s="1" t="s">
        <v>402</v>
      </c>
      <c r="C13" s="1" t="s">
        <v>401</v>
      </c>
      <c r="D13" s="12">
        <v>0</v>
      </c>
      <c r="E13" s="35" t="s">
        <v>81</v>
      </c>
      <c r="F13" s="109"/>
    </row>
    <row r="14" spans="1:6">
      <c r="B14" s="1" t="s">
        <v>404</v>
      </c>
      <c r="C14" s="1" t="s">
        <v>403</v>
      </c>
      <c r="D14" s="12">
        <v>42983.86</v>
      </c>
      <c r="E14" s="35"/>
      <c r="F14" s="109"/>
    </row>
    <row r="15" spans="1:6">
      <c r="B15" s="1" t="s">
        <v>406</v>
      </c>
      <c r="C15" s="1" t="s">
        <v>405</v>
      </c>
      <c r="D15" s="12">
        <v>0</v>
      </c>
      <c r="E15" s="35" t="s">
        <v>81</v>
      </c>
      <c r="F15" s="109"/>
    </row>
    <row r="16" spans="1:6">
      <c r="B16" s="1" t="s">
        <v>408</v>
      </c>
      <c r="C16" s="1" t="s">
        <v>407</v>
      </c>
      <c r="D16" s="12">
        <v>0</v>
      </c>
      <c r="E16" s="35" t="s">
        <v>81</v>
      </c>
      <c r="F16" s="109"/>
    </row>
    <row r="17" spans="2:6">
      <c r="B17" s="1" t="s">
        <v>410</v>
      </c>
      <c r="C17" s="1" t="s">
        <v>409</v>
      </c>
      <c r="D17" s="12">
        <v>0</v>
      </c>
      <c r="E17" s="35" t="s">
        <v>81</v>
      </c>
      <c r="F17" s="109"/>
    </row>
    <row r="18" spans="2:6">
      <c r="B18" s="1" t="s">
        <v>412</v>
      </c>
      <c r="C18" s="1" t="s">
        <v>411</v>
      </c>
      <c r="D18" s="12">
        <v>0</v>
      </c>
      <c r="E18" s="35" t="s">
        <v>81</v>
      </c>
      <c r="F18" s="109"/>
    </row>
    <row r="19" spans="2:6">
      <c r="B19" s="1" t="s">
        <v>414</v>
      </c>
      <c r="C19" s="1" t="s">
        <v>413</v>
      </c>
      <c r="D19" s="12">
        <v>3631395.7</v>
      </c>
      <c r="E19" s="35"/>
      <c r="F19" s="109"/>
    </row>
    <row r="20" spans="2:6" ht="25.5">
      <c r="B20" s="113" t="s">
        <v>416</v>
      </c>
      <c r="C20" s="1" t="s">
        <v>415</v>
      </c>
      <c r="D20" s="12">
        <v>238283.45</v>
      </c>
      <c r="E20" s="35"/>
      <c r="F20" s="109"/>
    </row>
    <row r="21" spans="2:6">
      <c r="B21" s="1" t="s">
        <v>418</v>
      </c>
      <c r="C21" s="1" t="s">
        <v>417</v>
      </c>
      <c r="D21" s="12">
        <v>0</v>
      </c>
      <c r="E21" s="35" t="s">
        <v>81</v>
      </c>
      <c r="F21" s="109"/>
    </row>
    <row r="22" spans="2:6">
      <c r="B22" s="1" t="s">
        <v>420</v>
      </c>
      <c r="C22" s="1" t="s">
        <v>419</v>
      </c>
      <c r="D22" s="12">
        <v>0</v>
      </c>
      <c r="E22" s="35" t="s">
        <v>81</v>
      </c>
      <c r="F22" s="109"/>
    </row>
    <row r="23" spans="2:6">
      <c r="B23" s="1" t="s">
        <v>422</v>
      </c>
      <c r="C23" s="1" t="s">
        <v>421</v>
      </c>
      <c r="D23" s="12">
        <v>2784541.2788732392</v>
      </c>
      <c r="E23" s="35"/>
      <c r="F23" s="109"/>
    </row>
    <row r="24" spans="2:6">
      <c r="B24" s="1" t="s">
        <v>424</v>
      </c>
      <c r="C24" s="1" t="s">
        <v>423</v>
      </c>
      <c r="D24" s="12">
        <v>3506480.08</v>
      </c>
      <c r="E24" s="35"/>
      <c r="F24" s="109"/>
    </row>
    <row r="25" spans="2:6">
      <c r="B25" s="1" t="s">
        <v>426</v>
      </c>
      <c r="C25" s="1" t="s">
        <v>425</v>
      </c>
      <c r="D25" s="12">
        <v>745859.27112676064</v>
      </c>
      <c r="E25" s="35"/>
      <c r="F25" s="109"/>
    </row>
    <row r="26" spans="2:6">
      <c r="B26" s="1" t="s">
        <v>428</v>
      </c>
      <c r="C26" s="1" t="s">
        <v>427</v>
      </c>
      <c r="D26" s="12">
        <v>0</v>
      </c>
      <c r="E26" s="35" t="s">
        <v>81</v>
      </c>
      <c r="F26" s="109"/>
    </row>
    <row r="27" spans="2:6">
      <c r="B27" s="1" t="s">
        <v>430</v>
      </c>
      <c r="C27" s="1" t="s">
        <v>429</v>
      </c>
      <c r="D27" s="12">
        <v>26750.839999999997</v>
      </c>
      <c r="E27" s="35"/>
      <c r="F27" s="109"/>
    </row>
    <row r="28" spans="2:6">
      <c r="B28" s="1" t="s">
        <v>432</v>
      </c>
      <c r="C28" s="1" t="s">
        <v>431</v>
      </c>
      <c r="D28" s="12">
        <v>25452.04</v>
      </c>
      <c r="E28" s="35"/>
      <c r="F28" s="109"/>
    </row>
    <row r="29" spans="2:6">
      <c r="B29" s="1" t="s">
        <v>434</v>
      </c>
      <c r="C29" s="1" t="s">
        <v>433</v>
      </c>
      <c r="D29" s="12">
        <v>1274336.69</v>
      </c>
      <c r="E29" s="35"/>
      <c r="F29" s="109"/>
    </row>
    <row r="30" spans="2:6">
      <c r="B30" s="1" t="s">
        <v>436</v>
      </c>
      <c r="C30" s="1" t="s">
        <v>435</v>
      </c>
      <c r="D30" s="12">
        <v>8251050.7400000002</v>
      </c>
      <c r="E30" s="35"/>
      <c r="F30" s="109"/>
    </row>
    <row r="31" spans="2:6">
      <c r="B31" s="1" t="s">
        <v>438</v>
      </c>
      <c r="C31" s="1" t="s">
        <v>437</v>
      </c>
      <c r="D31" s="12">
        <v>752100.35</v>
      </c>
      <c r="E31" s="35"/>
      <c r="F31" s="109"/>
    </row>
    <row r="32" spans="2:6">
      <c r="B32" s="1" t="s">
        <v>440</v>
      </c>
      <c r="C32" s="1" t="s">
        <v>439</v>
      </c>
      <c r="D32" s="12">
        <v>752100.35</v>
      </c>
      <c r="E32" s="35"/>
      <c r="F32" s="109"/>
    </row>
    <row r="33" spans="2:6" ht="25.5">
      <c r="B33" s="113" t="s">
        <v>442</v>
      </c>
      <c r="C33" s="1" t="s">
        <v>441</v>
      </c>
      <c r="D33" s="12">
        <v>0</v>
      </c>
      <c r="E33" s="35" t="s">
        <v>81</v>
      </c>
      <c r="F33" s="109"/>
    </row>
    <row r="34" spans="2:6">
      <c r="B34" s="1" t="s">
        <v>444</v>
      </c>
      <c r="C34" s="1" t="s">
        <v>443</v>
      </c>
      <c r="D34" s="12">
        <v>0</v>
      </c>
      <c r="E34" s="35" t="s">
        <v>81</v>
      </c>
      <c r="F34" s="109"/>
    </row>
    <row r="35" spans="2:6">
      <c r="B35" s="1" t="s">
        <v>446</v>
      </c>
      <c r="C35" s="1" t="s">
        <v>445</v>
      </c>
      <c r="D35" s="12">
        <v>1026041.24</v>
      </c>
      <c r="E35" s="35"/>
      <c r="F35" s="109"/>
    </row>
    <row r="36" spans="2:6">
      <c r="B36" s="1" t="s">
        <v>448</v>
      </c>
      <c r="C36" s="1" t="s">
        <v>447</v>
      </c>
      <c r="D36" s="12">
        <v>0</v>
      </c>
      <c r="E36" s="35" t="s">
        <v>81</v>
      </c>
      <c r="F36" s="109"/>
    </row>
    <row r="37" spans="2:6">
      <c r="B37" s="1" t="s">
        <v>450</v>
      </c>
      <c r="C37" s="1" t="s">
        <v>449</v>
      </c>
      <c r="D37" s="12">
        <v>23427.7</v>
      </c>
      <c r="E37" s="35"/>
      <c r="F37" s="109"/>
    </row>
    <row r="38" spans="2:6">
      <c r="B38" s="1" t="s">
        <v>452</v>
      </c>
      <c r="C38" s="1" t="s">
        <v>451</v>
      </c>
      <c r="D38" s="12">
        <v>309934.86</v>
      </c>
      <c r="E38" s="35"/>
      <c r="F38" s="109"/>
    </row>
    <row r="39" spans="2:6">
      <c r="B39" s="1" t="s">
        <v>454</v>
      </c>
      <c r="C39" s="1" t="s">
        <v>453</v>
      </c>
      <c r="D39" s="12">
        <v>0</v>
      </c>
      <c r="E39" s="35" t="s">
        <v>81</v>
      </c>
      <c r="F39" s="109"/>
    </row>
    <row r="40" spans="2:6">
      <c r="B40" s="1" t="s">
        <v>456</v>
      </c>
      <c r="C40" s="1" t="s">
        <v>455</v>
      </c>
      <c r="D40" s="12">
        <v>10850110.186717412</v>
      </c>
      <c r="E40" s="35"/>
      <c r="F40" s="109"/>
    </row>
    <row r="41" spans="2:6">
      <c r="B41" s="1" t="s">
        <v>458</v>
      </c>
      <c r="C41" s="1" t="s">
        <v>457</v>
      </c>
      <c r="D41" s="12">
        <v>241113.55970483134</v>
      </c>
      <c r="E41" s="35"/>
      <c r="F41" s="109"/>
    </row>
    <row r="42" spans="2:6">
      <c r="B42" s="1" t="s">
        <v>460</v>
      </c>
      <c r="C42" s="1" t="s">
        <v>459</v>
      </c>
      <c r="D42" s="12">
        <v>5870803.25</v>
      </c>
      <c r="E42" s="35"/>
      <c r="F42" s="109"/>
    </row>
    <row r="43" spans="2:6">
      <c r="B43" s="1" t="s">
        <v>462</v>
      </c>
      <c r="C43" s="1" t="s">
        <v>461</v>
      </c>
      <c r="D43" s="12">
        <v>87808.2</v>
      </c>
      <c r="E43" s="35"/>
      <c r="F43" s="109"/>
    </row>
    <row r="44" spans="2:6">
      <c r="B44" s="1" t="s">
        <v>464</v>
      </c>
      <c r="C44" s="1" t="s">
        <v>463</v>
      </c>
      <c r="D44" s="12">
        <v>24620.68</v>
      </c>
      <c r="E44" s="35"/>
      <c r="F44" s="109"/>
    </row>
    <row r="45" spans="2:6">
      <c r="B45" s="1" t="s">
        <v>466</v>
      </c>
      <c r="C45" s="1" t="s">
        <v>465</v>
      </c>
      <c r="D45" s="12">
        <v>24620.68</v>
      </c>
      <c r="E45" s="35"/>
      <c r="F45" s="109"/>
    </row>
    <row r="46" spans="2:6" ht="25.5">
      <c r="B46" s="113" t="s">
        <v>468</v>
      </c>
      <c r="C46" s="1" t="s">
        <v>467</v>
      </c>
      <c r="D46" s="12">
        <v>2359200.13</v>
      </c>
      <c r="E46" s="35"/>
      <c r="F46" s="109"/>
    </row>
    <row r="47" spans="2:6">
      <c r="B47" s="1" t="s">
        <v>470</v>
      </c>
      <c r="C47" s="1" t="s">
        <v>469</v>
      </c>
      <c r="D47" s="12">
        <v>36861.75</v>
      </c>
      <c r="E47" s="35"/>
      <c r="F47" s="109"/>
    </row>
    <row r="48" spans="2:6">
      <c r="B48" s="1" t="s">
        <v>472</v>
      </c>
      <c r="C48" s="1" t="s">
        <v>471</v>
      </c>
      <c r="D48" s="12">
        <v>913026.78999999992</v>
      </c>
      <c r="E48" s="35"/>
      <c r="F48" s="109"/>
    </row>
    <row r="49" spans="2:6">
      <c r="B49" s="1" t="s">
        <v>474</v>
      </c>
      <c r="C49" s="1" t="s">
        <v>473</v>
      </c>
      <c r="D49" s="12">
        <v>0</v>
      </c>
      <c r="E49" s="35" t="s">
        <v>81</v>
      </c>
      <c r="F49" s="109"/>
    </row>
    <row r="50" spans="2:6">
      <c r="B50" s="1" t="s">
        <v>476</v>
      </c>
      <c r="C50" s="1" t="s">
        <v>475</v>
      </c>
      <c r="D50" s="12">
        <v>2908.3583333333336</v>
      </c>
      <c r="E50" s="35"/>
      <c r="F50" s="109"/>
    </row>
    <row r="51" spans="2:6">
      <c r="B51" s="1" t="s">
        <v>478</v>
      </c>
      <c r="C51" s="1" t="s">
        <v>477</v>
      </c>
      <c r="D51" s="12">
        <v>29208.600000000002</v>
      </c>
      <c r="E51" s="35"/>
      <c r="F51" s="109"/>
    </row>
    <row r="52" spans="2:6">
      <c r="B52" s="1" t="s">
        <v>480</v>
      </c>
      <c r="C52" s="1" t="s">
        <v>479</v>
      </c>
      <c r="D52" s="12">
        <v>581.67166666666674</v>
      </c>
      <c r="E52" s="35"/>
      <c r="F52" s="109"/>
    </row>
    <row r="53" spans="2:6">
      <c r="B53" s="1" t="s">
        <v>482</v>
      </c>
      <c r="C53" s="1" t="s">
        <v>481</v>
      </c>
      <c r="D53" s="12">
        <v>0</v>
      </c>
      <c r="E53" s="35" t="s">
        <v>81</v>
      </c>
      <c r="F53" s="109"/>
    </row>
    <row r="54" spans="2:6">
      <c r="B54" s="1" t="s">
        <v>484</v>
      </c>
      <c r="C54" s="1" t="s">
        <v>483</v>
      </c>
      <c r="D54" s="12">
        <v>595249.06999999995</v>
      </c>
      <c r="E54" s="35"/>
      <c r="F54" s="109"/>
    </row>
    <row r="55" spans="2:6">
      <c r="B55" s="1" t="s">
        <v>486</v>
      </c>
      <c r="C55" s="1" t="s">
        <v>485</v>
      </c>
      <c r="D55" s="12">
        <v>1482474.16</v>
      </c>
      <c r="E55" s="35"/>
      <c r="F55" s="109"/>
    </row>
    <row r="56" spans="2:6">
      <c r="B56" s="1" t="s">
        <v>488</v>
      </c>
      <c r="C56" s="1" t="s">
        <v>487</v>
      </c>
      <c r="D56" s="12">
        <v>443959.82</v>
      </c>
      <c r="E56" s="35"/>
      <c r="F56" s="109"/>
    </row>
    <row r="57" spans="2:6">
      <c r="B57" s="1" t="s">
        <v>490</v>
      </c>
      <c r="C57" s="1" t="s">
        <v>489</v>
      </c>
      <c r="D57" s="12">
        <v>3239636.96</v>
      </c>
      <c r="E57" s="35"/>
      <c r="F57" s="109"/>
    </row>
    <row r="58" spans="2:6">
      <c r="B58" s="1" t="s">
        <v>492</v>
      </c>
      <c r="C58" s="1" t="s">
        <v>491</v>
      </c>
      <c r="D58" s="12">
        <v>255514.21000000002</v>
      </c>
      <c r="E58" s="35"/>
      <c r="F58" s="109"/>
    </row>
    <row r="59" spans="2:6">
      <c r="B59" s="1" t="s">
        <v>492</v>
      </c>
      <c r="C59" s="1" t="s">
        <v>493</v>
      </c>
      <c r="D59" s="12">
        <v>255514.21000000002</v>
      </c>
      <c r="E59" s="35"/>
      <c r="F59" s="109"/>
    </row>
    <row r="60" spans="2:6">
      <c r="B60" s="1" t="s">
        <v>495</v>
      </c>
      <c r="C60" s="1" t="s">
        <v>494</v>
      </c>
      <c r="D60" s="12">
        <v>3064183.1308176108</v>
      </c>
      <c r="E60" s="35"/>
      <c r="F60" s="109"/>
    </row>
    <row r="61" spans="2:6">
      <c r="B61" s="1" t="s">
        <v>497</v>
      </c>
      <c r="C61" s="1" t="s">
        <v>496</v>
      </c>
      <c r="D61" s="12">
        <v>10821904.109999999</v>
      </c>
      <c r="E61" s="35"/>
      <c r="F61" s="109"/>
    </row>
    <row r="62" spans="2:6" ht="25.5">
      <c r="B62" s="113" t="s">
        <v>499</v>
      </c>
      <c r="C62" s="1" t="s">
        <v>498</v>
      </c>
      <c r="D62" s="12">
        <v>4990213.16</v>
      </c>
      <c r="E62" s="35"/>
      <c r="F62" s="109"/>
    </row>
    <row r="63" spans="2:6">
      <c r="B63" s="1" t="s">
        <v>501</v>
      </c>
      <c r="C63" s="1" t="s">
        <v>500</v>
      </c>
      <c r="D63" s="12">
        <v>0</v>
      </c>
      <c r="E63" s="35" t="s">
        <v>81</v>
      </c>
      <c r="F63" s="109"/>
    </row>
    <row r="64" spans="2:6">
      <c r="B64" s="1" t="s">
        <v>503</v>
      </c>
      <c r="C64" s="1" t="s">
        <v>502</v>
      </c>
      <c r="D64" s="12">
        <v>372437.28</v>
      </c>
      <c r="E64" s="35"/>
      <c r="F64" s="109"/>
    </row>
    <row r="65" spans="2:6" ht="25.5">
      <c r="B65" s="113" t="s">
        <v>505</v>
      </c>
      <c r="C65" s="1" t="s">
        <v>504</v>
      </c>
      <c r="D65" s="12">
        <v>1550007.428342235</v>
      </c>
      <c r="E65" s="35"/>
      <c r="F65" s="109"/>
    </row>
    <row r="66" spans="2:6">
      <c r="B66" s="1" t="s">
        <v>507</v>
      </c>
      <c r="C66" s="1" t="s">
        <v>506</v>
      </c>
      <c r="D66" s="12">
        <v>282070.86</v>
      </c>
      <c r="E66" s="35"/>
      <c r="F66" s="109"/>
    </row>
    <row r="67" spans="2:6">
      <c r="B67" s="1" t="s">
        <v>509</v>
      </c>
      <c r="C67" s="1" t="s">
        <v>508</v>
      </c>
      <c r="D67" s="12">
        <v>252355.39999999997</v>
      </c>
      <c r="E67" s="35"/>
      <c r="F67" s="109"/>
    </row>
    <row r="68" spans="2:6">
      <c r="B68" s="1" t="s">
        <v>511</v>
      </c>
      <c r="C68" s="1" t="s">
        <v>510</v>
      </c>
      <c r="D68" s="12">
        <v>617757.44000000006</v>
      </c>
      <c r="E68" s="35"/>
      <c r="F68" s="109"/>
    </row>
    <row r="69" spans="2:6">
      <c r="B69" s="1" t="s">
        <v>513</v>
      </c>
      <c r="C69" s="1" t="s">
        <v>512</v>
      </c>
      <c r="D69" s="12">
        <v>448522.61</v>
      </c>
      <c r="E69" s="35"/>
      <c r="F69" s="109"/>
    </row>
    <row r="70" spans="2:6">
      <c r="B70" s="1" t="s">
        <v>514</v>
      </c>
      <c r="C70" s="1" t="s">
        <v>359</v>
      </c>
      <c r="D70" s="12">
        <v>11069196.712488167</v>
      </c>
      <c r="E70" s="35"/>
      <c r="F70" s="109"/>
    </row>
    <row r="71" spans="2:6">
      <c r="B71" s="1" t="s">
        <v>516</v>
      </c>
      <c r="C71" s="1" t="s">
        <v>515</v>
      </c>
      <c r="D71" s="12">
        <v>1095241.4433474843</v>
      </c>
      <c r="E71" s="35"/>
      <c r="F71" s="109"/>
    </row>
    <row r="72" spans="2:6">
      <c r="B72" s="1" t="s">
        <v>518</v>
      </c>
      <c r="C72" s="1" t="s">
        <v>517</v>
      </c>
      <c r="D72" s="12">
        <v>1067668.6300000001</v>
      </c>
      <c r="E72" s="35"/>
      <c r="F72" s="109"/>
    </row>
    <row r="73" spans="2:6" ht="25.5">
      <c r="B73" s="113" t="s">
        <v>520</v>
      </c>
      <c r="C73" s="1" t="s">
        <v>519</v>
      </c>
      <c r="D73" s="12">
        <v>255348.59423480087</v>
      </c>
      <c r="E73" s="35"/>
      <c r="F73" s="109"/>
    </row>
    <row r="74" spans="2:6">
      <c r="B74" s="1" t="s">
        <v>522</v>
      </c>
      <c r="C74" s="1" t="s">
        <v>521</v>
      </c>
      <c r="D74" s="12">
        <v>16371.05</v>
      </c>
      <c r="E74" s="35"/>
      <c r="F74" s="109"/>
    </row>
    <row r="75" spans="2:6" ht="25.5">
      <c r="B75" s="113" t="s">
        <v>524</v>
      </c>
      <c r="C75" s="1" t="s">
        <v>523</v>
      </c>
      <c r="D75" s="12">
        <v>16550.140000000003</v>
      </c>
      <c r="E75" s="35"/>
      <c r="F75" s="109"/>
    </row>
    <row r="76" spans="2:6">
      <c r="B76" s="1" t="s">
        <v>526</v>
      </c>
      <c r="C76" s="1" t="s">
        <v>525</v>
      </c>
      <c r="D76" s="12">
        <v>4809674.8465593597</v>
      </c>
      <c r="E76" s="35"/>
      <c r="F76" s="109"/>
    </row>
    <row r="77" spans="2:6">
      <c r="B77" s="1" t="s">
        <v>528</v>
      </c>
      <c r="C77" s="1" t="s">
        <v>527</v>
      </c>
      <c r="D77" s="12">
        <v>668084.25</v>
      </c>
      <c r="E77" s="35"/>
      <c r="F77" s="109"/>
    </row>
    <row r="78" spans="2:6">
      <c r="B78" s="1" t="s">
        <v>530</v>
      </c>
      <c r="C78" s="1" t="s">
        <v>529</v>
      </c>
      <c r="D78" s="12">
        <v>522524.51999999996</v>
      </c>
      <c r="E78" s="35"/>
      <c r="F78" s="109"/>
    </row>
    <row r="79" spans="2:6">
      <c r="B79" s="1" t="s">
        <v>532</v>
      </c>
      <c r="C79" s="1" t="s">
        <v>531</v>
      </c>
      <c r="D79" s="12">
        <v>417639.51</v>
      </c>
      <c r="E79" s="35"/>
      <c r="F79" s="109"/>
    </row>
    <row r="80" spans="2:6">
      <c r="B80" s="1" t="s">
        <v>533</v>
      </c>
      <c r="C80" s="1" t="s">
        <v>355</v>
      </c>
      <c r="D80" s="12">
        <v>16310640.232090889</v>
      </c>
      <c r="E80" s="35"/>
      <c r="F80" s="109"/>
    </row>
    <row r="81" spans="2:6">
      <c r="B81" s="1" t="s">
        <v>535</v>
      </c>
      <c r="C81" s="1" t="s">
        <v>534</v>
      </c>
      <c r="D81" s="12">
        <v>0</v>
      </c>
      <c r="E81" s="35" t="s">
        <v>81</v>
      </c>
      <c r="F81" s="109"/>
    </row>
    <row r="82" spans="2:6">
      <c r="B82" s="1" t="s">
        <v>537</v>
      </c>
      <c r="C82" s="1" t="s">
        <v>536</v>
      </c>
      <c r="D82" s="12">
        <v>20342771.340705801</v>
      </c>
      <c r="E82" s="35"/>
      <c r="F82" s="109"/>
    </row>
    <row r="83" spans="2:6">
      <c r="B83" s="1" t="s">
        <v>539</v>
      </c>
      <c r="C83" s="1" t="s">
        <v>538</v>
      </c>
      <c r="D83" s="12">
        <v>272371.83385045425</v>
      </c>
      <c r="E83" s="35"/>
      <c r="F83" s="109"/>
    </row>
    <row r="84" spans="2:6">
      <c r="B84" s="1" t="s">
        <v>541</v>
      </c>
      <c r="C84" s="1" t="s">
        <v>540</v>
      </c>
      <c r="D84" s="12">
        <v>425580.99039133475</v>
      </c>
      <c r="E84" s="35"/>
      <c r="F84" s="109"/>
    </row>
    <row r="85" spans="2:6">
      <c r="B85" s="1" t="s">
        <v>543</v>
      </c>
      <c r="C85" s="1" t="s">
        <v>542</v>
      </c>
      <c r="D85" s="12">
        <v>5578132.7199999997</v>
      </c>
      <c r="E85" s="35"/>
      <c r="F85" s="109"/>
    </row>
    <row r="86" spans="2:6">
      <c r="B86" s="1" t="s">
        <v>545</v>
      </c>
      <c r="C86" s="1" t="s">
        <v>544</v>
      </c>
      <c r="D86" s="12">
        <v>509794.02999999997</v>
      </c>
      <c r="E86" s="35"/>
      <c r="F86" s="109"/>
    </row>
    <row r="87" spans="2:6">
      <c r="B87" s="1" t="s">
        <v>547</v>
      </c>
      <c r="C87" s="1" t="s">
        <v>546</v>
      </c>
      <c r="D87" s="12">
        <v>474747.79000000004</v>
      </c>
      <c r="E87" s="35"/>
      <c r="F87" s="109"/>
    </row>
    <row r="88" spans="2:6">
      <c r="B88" s="1" t="s">
        <v>549</v>
      </c>
      <c r="C88" s="1" t="s">
        <v>548</v>
      </c>
      <c r="D88" s="12">
        <v>463897.75</v>
      </c>
      <c r="E88" s="35"/>
      <c r="F88" s="109"/>
    </row>
    <row r="89" spans="2:6">
      <c r="B89" s="1" t="s">
        <v>551</v>
      </c>
      <c r="C89" s="1" t="s">
        <v>550</v>
      </c>
      <c r="D89" s="12">
        <v>306063.19</v>
      </c>
      <c r="E89" s="35"/>
      <c r="F89" s="109"/>
    </row>
    <row r="90" spans="2:6" ht="25.5">
      <c r="B90" s="113" t="s">
        <v>553</v>
      </c>
      <c r="C90" s="1" t="s">
        <v>552</v>
      </c>
      <c r="D90" s="12">
        <v>12912.84</v>
      </c>
      <c r="E90" s="35"/>
      <c r="F90" s="109"/>
    </row>
    <row r="91" spans="2:6">
      <c r="B91" s="1" t="s">
        <v>555</v>
      </c>
      <c r="C91" s="1" t="s">
        <v>554</v>
      </c>
      <c r="D91" s="12">
        <v>249699.51</v>
      </c>
      <c r="E91" s="35"/>
      <c r="F91" s="109"/>
    </row>
    <row r="92" spans="2:6">
      <c r="B92" s="1" t="s">
        <v>557</v>
      </c>
      <c r="C92" s="1" t="s">
        <v>556</v>
      </c>
      <c r="D92" s="12">
        <v>772840.2</v>
      </c>
      <c r="E92" s="35"/>
      <c r="F92" s="109"/>
    </row>
    <row r="93" spans="2:6">
      <c r="B93" s="1" t="s">
        <v>559</v>
      </c>
      <c r="C93" s="1" t="s">
        <v>558</v>
      </c>
      <c r="D93" s="12">
        <v>5399045.6800000006</v>
      </c>
      <c r="E93" s="35"/>
      <c r="F93" s="109"/>
    </row>
    <row r="94" spans="2:6">
      <c r="B94" s="1" t="s">
        <v>561</v>
      </c>
      <c r="C94" s="1" t="s">
        <v>560</v>
      </c>
      <c r="D94" s="12">
        <v>95316.28</v>
      </c>
      <c r="E94" s="35"/>
      <c r="F94" s="109"/>
    </row>
    <row r="95" spans="2:6">
      <c r="B95" s="1" t="s">
        <v>563</v>
      </c>
      <c r="C95" s="1" t="s">
        <v>562</v>
      </c>
      <c r="D95" s="12">
        <v>0</v>
      </c>
      <c r="E95" s="35" t="s">
        <v>81</v>
      </c>
      <c r="F95" s="109"/>
    </row>
    <row r="96" spans="2:6">
      <c r="B96" s="1" t="s">
        <v>565</v>
      </c>
      <c r="C96" s="1" t="s">
        <v>564</v>
      </c>
      <c r="D96" s="12">
        <v>0</v>
      </c>
      <c r="E96" s="35" t="s">
        <v>83</v>
      </c>
      <c r="F96" s="109"/>
    </row>
    <row r="97" spans="2:6">
      <c r="B97" s="1" t="s">
        <v>567</v>
      </c>
      <c r="C97" s="1" t="s">
        <v>566</v>
      </c>
      <c r="D97" s="12">
        <v>2123320.16</v>
      </c>
      <c r="E97" s="35"/>
      <c r="F97" s="109"/>
    </row>
    <row r="98" spans="2:6">
      <c r="B98" s="1" t="s">
        <v>569</v>
      </c>
      <c r="C98" s="1" t="s">
        <v>568</v>
      </c>
      <c r="D98" s="12">
        <v>2158250.65</v>
      </c>
      <c r="E98" s="35"/>
      <c r="F98" s="109"/>
    </row>
    <row r="99" spans="2:6">
      <c r="B99" s="1" t="s">
        <v>571</v>
      </c>
      <c r="C99" s="1" t="s">
        <v>570</v>
      </c>
      <c r="D99" s="12">
        <v>1490757.73</v>
      </c>
      <c r="E99" s="35"/>
      <c r="F99" s="109"/>
    </row>
    <row r="100" spans="2:6">
      <c r="B100" s="1" t="s">
        <v>573</v>
      </c>
      <c r="C100" s="1" t="s">
        <v>572</v>
      </c>
      <c r="D100" s="12">
        <v>374444.94</v>
      </c>
      <c r="E100" s="35"/>
      <c r="F100" s="109"/>
    </row>
    <row r="101" spans="2:6">
      <c r="B101" s="1" t="s">
        <v>575</v>
      </c>
      <c r="C101" s="1" t="s">
        <v>574</v>
      </c>
      <c r="D101" s="12">
        <v>440570.67000000004</v>
      </c>
      <c r="E101" s="35"/>
      <c r="F101" s="109"/>
    </row>
    <row r="102" spans="2:6">
      <c r="B102" s="1" t="s">
        <v>577</v>
      </c>
      <c r="C102" s="1" t="s">
        <v>576</v>
      </c>
      <c r="D102" s="12">
        <v>394524.61</v>
      </c>
      <c r="E102" s="35"/>
      <c r="F102" s="109"/>
    </row>
    <row r="103" spans="2:6">
      <c r="B103" s="1" t="s">
        <v>579</v>
      </c>
      <c r="C103" s="1" t="s">
        <v>578</v>
      </c>
      <c r="D103" s="12">
        <v>0</v>
      </c>
      <c r="E103" s="35" t="s">
        <v>81</v>
      </c>
      <c r="F103" s="109"/>
    </row>
    <row r="104" spans="2:6">
      <c r="B104" s="1" t="s">
        <v>581</v>
      </c>
      <c r="C104" s="1" t="s">
        <v>580</v>
      </c>
      <c r="D104" s="12">
        <v>1720636.42</v>
      </c>
      <c r="E104" s="35"/>
      <c r="F104" s="109"/>
    </row>
    <row r="105" spans="2:6">
      <c r="B105" s="1" t="s">
        <v>583</v>
      </c>
      <c r="C105" s="1" t="s">
        <v>582</v>
      </c>
      <c r="D105" s="137">
        <v>359055.02</v>
      </c>
      <c r="E105" s="35"/>
      <c r="F105" s="109"/>
    </row>
    <row r="106" spans="2:6">
      <c r="B106" s="1" t="s">
        <v>50</v>
      </c>
      <c r="D106" s="12">
        <f>SUM(D6:D105)</f>
        <v>157211814.09925035</v>
      </c>
      <c r="E106" s="35"/>
    </row>
    <row r="107" spans="2:6">
      <c r="E107" s="35"/>
    </row>
    <row r="109" spans="2:6">
      <c r="B109" s="138" t="s">
        <v>30</v>
      </c>
    </row>
    <row r="110" spans="2:6" ht="12.75" customHeight="1">
      <c r="B110" s="203" t="s">
        <v>600</v>
      </c>
      <c r="C110" s="203"/>
      <c r="D110" s="203"/>
      <c r="E110" s="203"/>
    </row>
    <row r="111" spans="2:6">
      <c r="B111" s="203"/>
      <c r="C111" s="203"/>
      <c r="D111" s="203"/>
      <c r="E111" s="203"/>
    </row>
    <row r="112" spans="2:6" ht="12.75" customHeight="1">
      <c r="B112" s="139" t="s">
        <v>601</v>
      </c>
      <c r="C112" s="140"/>
      <c r="D112" s="140"/>
      <c r="E112" s="140"/>
    </row>
  </sheetData>
  <mergeCells count="1">
    <mergeCell ref="B110:E111"/>
  </mergeCells>
  <pageMargins left="0.7" right="0.7"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03B8-AD8A-4F71-9E57-415B0F50FD71}">
  <dimension ref="A1:R41"/>
  <sheetViews>
    <sheetView view="pageBreakPreview" zoomScale="80" zoomScaleNormal="80" zoomScaleSheetLayoutView="80" workbookViewId="0">
      <selection activeCell="B4" sqref="B4"/>
    </sheetView>
  </sheetViews>
  <sheetFormatPr defaultColWidth="9.140625" defaultRowHeight="12.75"/>
  <cols>
    <col min="1" max="1" width="9.140625" style="1"/>
    <col min="2" max="2" width="51.28515625" style="1" customWidth="1"/>
    <col min="3" max="4" width="15" style="1" customWidth="1"/>
    <col min="5" max="5" width="2.7109375" style="1" customWidth="1"/>
    <col min="6" max="6" width="15" style="1" customWidth="1"/>
    <col min="7" max="7" width="2.7109375" style="1" customWidth="1"/>
    <col min="8" max="8" width="15" style="1" customWidth="1"/>
    <col min="9" max="9" width="2.7109375" style="1" customWidth="1"/>
    <col min="10" max="10" width="15" style="1" customWidth="1"/>
    <col min="11" max="11" width="2.7109375" style="1" customWidth="1"/>
    <col min="12" max="12" width="15" style="1" customWidth="1"/>
    <col min="13" max="13" width="2.7109375" style="1" customWidth="1"/>
    <col min="14" max="14" width="15" style="1" customWidth="1"/>
    <col min="15" max="15" width="2.7109375" style="1" customWidth="1"/>
    <col min="16" max="16" width="15" style="1" customWidth="1"/>
    <col min="17" max="17" width="2.7109375" style="1" customWidth="1"/>
    <col min="18" max="18" width="24.7109375" style="1" customWidth="1"/>
    <col min="19" max="16384" width="9.140625" style="1"/>
  </cols>
  <sheetData>
    <row r="1" spans="1:18">
      <c r="A1" s="3" t="s">
        <v>586</v>
      </c>
    </row>
    <row r="2" spans="1:18" ht="37.15" customHeight="1">
      <c r="A2" s="206" t="s">
        <v>588</v>
      </c>
      <c r="B2" s="206"/>
      <c r="C2" s="206"/>
      <c r="D2" s="206"/>
      <c r="E2" s="206"/>
      <c r="F2" s="206"/>
      <c r="G2" s="206"/>
      <c r="H2" s="206"/>
      <c r="I2" s="206"/>
      <c r="J2" s="206"/>
      <c r="K2" s="206"/>
      <c r="L2" s="206"/>
      <c r="M2" s="206"/>
      <c r="N2" s="206"/>
      <c r="O2" s="206"/>
      <c r="P2" s="206"/>
      <c r="Q2" s="3"/>
      <c r="R2" s="4"/>
    </row>
    <row r="3" spans="1:18" ht="15">
      <c r="B3" s="2"/>
      <c r="C3" s="207"/>
      <c r="D3" s="207"/>
      <c r="E3" s="207"/>
      <c r="F3" s="207"/>
      <c r="G3" s="207"/>
      <c r="H3" s="207"/>
      <c r="I3" s="207"/>
      <c r="J3" s="207"/>
      <c r="K3" s="207"/>
      <c r="L3" s="207"/>
      <c r="M3" s="207"/>
      <c r="N3" s="207"/>
      <c r="O3" s="207"/>
      <c r="P3" s="207"/>
      <c r="Q3" s="3"/>
      <c r="R3" s="5"/>
    </row>
    <row r="4" spans="1:18" ht="15">
      <c r="A4" s="3"/>
      <c r="B4" s="2"/>
      <c r="C4" s="207" t="s">
        <v>0</v>
      </c>
      <c r="D4" s="207"/>
      <c r="E4" s="207"/>
      <c r="F4" s="207"/>
      <c r="G4" s="207"/>
      <c r="H4" s="207"/>
      <c r="I4" s="207"/>
      <c r="J4" s="207"/>
      <c r="K4" s="207"/>
      <c r="L4" s="207"/>
      <c r="M4" s="207"/>
      <c r="N4" s="207"/>
      <c r="O4" s="207"/>
      <c r="P4" s="207"/>
      <c r="Q4" s="3"/>
      <c r="R4" s="5"/>
    </row>
    <row r="5" spans="1:18">
      <c r="B5" s="4"/>
      <c r="C5" s="207" t="s">
        <v>1</v>
      </c>
      <c r="D5" s="207"/>
      <c r="E5" s="207"/>
      <c r="F5" s="207"/>
      <c r="G5" s="207"/>
      <c r="H5" s="207"/>
      <c r="I5" s="207"/>
      <c r="J5" s="207"/>
      <c r="K5" s="207"/>
      <c r="L5" s="207"/>
      <c r="M5" s="207"/>
      <c r="N5" s="207"/>
      <c r="O5" s="207"/>
      <c r="P5" s="207"/>
      <c r="Q5" s="4"/>
      <c r="R5" s="5"/>
    </row>
    <row r="6" spans="1:18" ht="16.5">
      <c r="G6" s="6"/>
      <c r="H6" s="6"/>
      <c r="I6" s="6"/>
      <c r="J6" s="6"/>
      <c r="K6" s="6"/>
      <c r="L6" s="6"/>
      <c r="M6" s="6"/>
      <c r="N6" s="6"/>
      <c r="O6" s="6"/>
      <c r="P6" s="6"/>
      <c r="Q6" s="6"/>
      <c r="R6" s="6"/>
    </row>
    <row r="7" spans="1:18" ht="16.5">
      <c r="Q7" s="6"/>
      <c r="R7" s="6"/>
    </row>
    <row r="8" spans="1:18" ht="59.25" customHeight="1">
      <c r="A8" s="7" t="s">
        <v>2</v>
      </c>
      <c r="B8" s="8" t="s">
        <v>3</v>
      </c>
      <c r="C8" s="9" t="s">
        <v>4</v>
      </c>
      <c r="D8" s="10" t="s">
        <v>5</v>
      </c>
      <c r="E8" s="7"/>
      <c r="F8" s="10" t="s">
        <v>6</v>
      </c>
      <c r="G8" s="7"/>
      <c r="H8" s="10" t="s">
        <v>7</v>
      </c>
      <c r="I8" s="7"/>
      <c r="J8" s="10" t="s">
        <v>8</v>
      </c>
      <c r="K8" s="7"/>
      <c r="L8" s="9" t="s">
        <v>9</v>
      </c>
      <c r="N8" s="10" t="s">
        <v>10</v>
      </c>
      <c r="P8" s="10" t="s">
        <v>11</v>
      </c>
      <c r="Q8" s="6"/>
      <c r="R8" s="6"/>
    </row>
    <row r="9" spans="1:18" ht="16.5">
      <c r="D9" s="7" t="s">
        <v>12</v>
      </c>
      <c r="F9" s="7" t="s">
        <v>13</v>
      </c>
      <c r="G9" s="7"/>
      <c r="H9" s="7" t="s">
        <v>14</v>
      </c>
      <c r="J9" s="7" t="s">
        <v>15</v>
      </c>
      <c r="L9" s="7" t="s">
        <v>16</v>
      </c>
      <c r="N9" s="7" t="s">
        <v>17</v>
      </c>
      <c r="P9" s="7" t="s">
        <v>18</v>
      </c>
      <c r="Q9" s="6"/>
      <c r="R9" s="6"/>
    </row>
    <row r="10" spans="1:18" ht="16.5">
      <c r="Q10" s="6"/>
      <c r="R10" s="6"/>
    </row>
    <row r="11" spans="1:18">
      <c r="A11" s="1">
        <v>1</v>
      </c>
      <c r="B11" s="11" t="s">
        <v>19</v>
      </c>
      <c r="C11" s="1" t="s">
        <v>20</v>
      </c>
      <c r="D11" s="12">
        <v>7286036.7699999996</v>
      </c>
      <c r="E11" s="12"/>
      <c r="F11" s="12">
        <v>0</v>
      </c>
      <c r="G11" s="12"/>
      <c r="H11" s="12">
        <v>0</v>
      </c>
      <c r="I11" s="12"/>
      <c r="J11" s="12">
        <v>0</v>
      </c>
      <c r="K11" s="12"/>
      <c r="L11" s="12">
        <f>SUM(D11:K11)</f>
        <v>7286036.7699999996</v>
      </c>
      <c r="N11" s="12">
        <v>36341112.228</v>
      </c>
      <c r="P11" s="12">
        <f>L11+N11</f>
        <v>43627148.997999996</v>
      </c>
    </row>
    <row r="12" spans="1:18" ht="12.75" customHeight="1">
      <c r="B12" s="13"/>
      <c r="Q12" s="6"/>
      <c r="R12" s="6"/>
    </row>
    <row r="13" spans="1:18">
      <c r="A13" s="1">
        <v>2</v>
      </c>
      <c r="B13" s="14" t="s">
        <v>21</v>
      </c>
      <c r="C13" s="1" t="s">
        <v>22</v>
      </c>
      <c r="D13" s="12">
        <v>0</v>
      </c>
      <c r="E13" s="12"/>
      <c r="F13" s="12">
        <v>0</v>
      </c>
      <c r="G13" s="12"/>
      <c r="H13" s="12">
        <v>0</v>
      </c>
      <c r="I13" s="12"/>
      <c r="J13" s="12">
        <v>0</v>
      </c>
      <c r="K13" s="12"/>
      <c r="L13" s="12">
        <f>SUM(D13:K13)</f>
        <v>0</v>
      </c>
      <c r="N13" s="12">
        <v>68415</v>
      </c>
      <c r="P13" s="12">
        <f>L13+N13</f>
        <v>68415</v>
      </c>
    </row>
    <row r="14" spans="1:18">
      <c r="B14" s="13"/>
    </row>
    <row r="15" spans="1:18">
      <c r="A15" s="1">
        <v>3</v>
      </c>
      <c r="B15" s="11" t="s">
        <v>23</v>
      </c>
      <c r="C15" s="1" t="s">
        <v>24</v>
      </c>
      <c r="D15" s="12">
        <v>11066446.4</v>
      </c>
      <c r="E15" s="12"/>
      <c r="F15" s="12">
        <v>0</v>
      </c>
      <c r="G15" s="12"/>
      <c r="H15" s="12">
        <v>2789855</v>
      </c>
      <c r="I15" s="12"/>
      <c r="J15" s="12">
        <v>226974</v>
      </c>
      <c r="K15" s="12"/>
      <c r="L15" s="12">
        <f>SUM(D15:K15)</f>
        <v>14083275.4</v>
      </c>
      <c r="N15" s="12">
        <v>70894183.599999994</v>
      </c>
      <c r="P15" s="12">
        <f>L15+N15</f>
        <v>84977459</v>
      </c>
    </row>
    <row r="16" spans="1:18">
      <c r="B16" s="13"/>
    </row>
    <row r="17" spans="1:16">
      <c r="A17" s="1">
        <v>4</v>
      </c>
      <c r="B17" s="11" t="s">
        <v>25</v>
      </c>
      <c r="C17" s="1" t="s">
        <v>26</v>
      </c>
      <c r="D17" s="12">
        <v>69816.95</v>
      </c>
      <c r="E17" s="12"/>
      <c r="F17" s="12">
        <v>3250820</v>
      </c>
      <c r="G17" s="12"/>
      <c r="H17" s="12">
        <v>94954</v>
      </c>
      <c r="I17" s="12"/>
      <c r="J17" s="12">
        <v>362403</v>
      </c>
      <c r="K17" s="12"/>
      <c r="L17" s="12">
        <f>SUM(D17:K17)</f>
        <v>3777993.95</v>
      </c>
      <c r="N17" s="12">
        <v>43138208.049999997</v>
      </c>
      <c r="P17" s="12">
        <f>L17+N17</f>
        <v>46916202</v>
      </c>
    </row>
    <row r="18" spans="1:16">
      <c r="B18" s="13"/>
      <c r="D18" s="12"/>
      <c r="E18" s="12"/>
      <c r="F18" s="12"/>
      <c r="G18" s="12"/>
      <c r="H18" s="12"/>
      <c r="I18" s="12"/>
      <c r="J18" s="12"/>
      <c r="K18" s="12"/>
      <c r="L18" s="12"/>
    </row>
    <row r="19" spans="1:16">
      <c r="A19" s="1">
        <v>5</v>
      </c>
      <c r="B19" s="11" t="s">
        <v>27</v>
      </c>
      <c r="C19" s="1" t="s">
        <v>28</v>
      </c>
      <c r="D19" s="12">
        <v>-2976</v>
      </c>
      <c r="E19" s="12"/>
      <c r="F19" s="12">
        <v>0</v>
      </c>
      <c r="G19" s="12"/>
      <c r="H19" s="12">
        <v>0</v>
      </c>
      <c r="I19" s="12"/>
      <c r="J19" s="12">
        <v>0</v>
      </c>
      <c r="K19" s="12"/>
      <c r="L19" s="12">
        <f>SUM(D19:K19)</f>
        <v>-2976</v>
      </c>
      <c r="N19" s="12">
        <v>-143405</v>
      </c>
      <c r="P19" s="12">
        <f>L19+N19</f>
        <v>-146381</v>
      </c>
    </row>
    <row r="20" spans="1:16">
      <c r="D20" s="12"/>
      <c r="E20" s="12"/>
      <c r="F20" s="12"/>
      <c r="G20" s="12"/>
      <c r="H20" s="12"/>
      <c r="I20" s="12"/>
      <c r="J20" s="12"/>
      <c r="K20" s="12"/>
      <c r="L20" s="12"/>
    </row>
    <row r="21" spans="1:16">
      <c r="A21" s="1">
        <v>6</v>
      </c>
      <c r="B21" s="3" t="s">
        <v>29</v>
      </c>
      <c r="D21" s="15">
        <f>+D11+D13+D15-D17+D19</f>
        <v>18279690.220000003</v>
      </c>
      <c r="E21" s="12"/>
      <c r="F21" s="15">
        <f>+F11+F13+F15-F17+F19</f>
        <v>-3250820</v>
      </c>
      <c r="G21" s="12"/>
      <c r="H21" s="15">
        <f>+H11+H13+H15-H17+H19</f>
        <v>2694901</v>
      </c>
      <c r="I21" s="12"/>
      <c r="J21" s="15">
        <f>+J11+J13+J15-J17+J19</f>
        <v>-135429</v>
      </c>
      <c r="K21" s="12"/>
      <c r="L21" s="15">
        <f>+L11+L13+L15-L17+L19</f>
        <v>17588342.220000003</v>
      </c>
      <c r="M21" s="12"/>
      <c r="N21" s="15">
        <f>+N11+N13+N15-N17+N19</f>
        <v>64022097.777999997</v>
      </c>
      <c r="P21" s="15">
        <f>+P11+P13+P15-P17+P19</f>
        <v>81610439.997999996</v>
      </c>
    </row>
    <row r="22" spans="1:16">
      <c r="D22" s="12"/>
      <c r="L22" s="12"/>
      <c r="P22" s="12"/>
    </row>
    <row r="23" spans="1:16">
      <c r="A23" s="16" t="s">
        <v>30</v>
      </c>
      <c r="D23" s="17"/>
      <c r="L23" s="17"/>
      <c r="N23" s="17"/>
      <c r="P23" s="17"/>
    </row>
    <row r="24" spans="1:16" ht="5.0999999999999996" customHeight="1">
      <c r="C24" s="18"/>
    </row>
    <row r="25" spans="1:16" ht="12.75" customHeight="1">
      <c r="A25" s="204">
        <v>1</v>
      </c>
      <c r="B25" s="205" t="s">
        <v>31</v>
      </c>
      <c r="C25" s="205"/>
      <c r="D25" s="205"/>
      <c r="E25" s="205"/>
      <c r="F25" s="205"/>
    </row>
    <row r="26" spans="1:16">
      <c r="A26" s="204"/>
      <c r="B26" s="205"/>
      <c r="C26" s="205"/>
      <c r="D26" s="205"/>
      <c r="E26" s="205"/>
      <c r="F26" s="205"/>
    </row>
    <row r="27" spans="1:16" ht="5.0999999999999996" customHeight="1">
      <c r="A27" s="19"/>
      <c r="B27" s="20"/>
      <c r="C27" s="20"/>
      <c r="D27" s="21"/>
      <c r="E27" s="21"/>
      <c r="F27" s="21"/>
    </row>
    <row r="28" spans="1:16" ht="12.75" customHeight="1">
      <c r="A28" s="204">
        <v>2</v>
      </c>
      <c r="B28" s="205" t="s">
        <v>32</v>
      </c>
      <c r="C28" s="205"/>
      <c r="D28" s="205"/>
      <c r="E28" s="205"/>
      <c r="F28" s="205"/>
    </row>
    <row r="29" spans="1:16">
      <c r="A29" s="204"/>
      <c r="B29" s="205"/>
      <c r="C29" s="205"/>
      <c r="D29" s="205"/>
      <c r="E29" s="205"/>
      <c r="F29" s="205"/>
    </row>
    <row r="30" spans="1:16" ht="5.0999999999999996" customHeight="1">
      <c r="A30" s="19"/>
      <c r="B30" s="20"/>
      <c r="C30" s="20"/>
      <c r="D30" s="21"/>
      <c r="E30" s="21"/>
      <c r="F30" s="21"/>
    </row>
    <row r="31" spans="1:16" ht="12.75" customHeight="1">
      <c r="A31" s="204">
        <v>3</v>
      </c>
      <c r="B31" s="205" t="s">
        <v>33</v>
      </c>
      <c r="C31" s="205"/>
      <c r="D31" s="205"/>
      <c r="E31" s="205"/>
      <c r="F31" s="205"/>
    </row>
    <row r="32" spans="1:16">
      <c r="A32" s="204"/>
      <c r="B32" s="205"/>
      <c r="C32" s="205"/>
      <c r="D32" s="205"/>
      <c r="E32" s="205"/>
      <c r="F32" s="205"/>
    </row>
    <row r="33" spans="1:6" ht="5.0999999999999996" customHeight="1">
      <c r="A33" s="19"/>
      <c r="B33" s="22"/>
      <c r="C33" s="22"/>
      <c r="D33" s="21"/>
      <c r="E33" s="21"/>
      <c r="F33" s="21"/>
    </row>
    <row r="34" spans="1:6" ht="12.75" customHeight="1">
      <c r="A34" s="204">
        <v>4</v>
      </c>
      <c r="B34" s="205" t="s">
        <v>34</v>
      </c>
      <c r="C34" s="205"/>
      <c r="D34" s="205"/>
      <c r="E34" s="205"/>
      <c r="F34" s="205"/>
    </row>
    <row r="35" spans="1:6">
      <c r="A35" s="204"/>
      <c r="B35" s="205"/>
      <c r="C35" s="205"/>
      <c r="D35" s="205"/>
      <c r="E35" s="205"/>
      <c r="F35" s="205"/>
    </row>
    <row r="36" spans="1:6" ht="5.0999999999999996" customHeight="1">
      <c r="A36" s="19"/>
      <c r="B36" s="20"/>
      <c r="C36" s="20"/>
      <c r="D36" s="21"/>
      <c r="E36" s="21"/>
      <c r="F36" s="21"/>
    </row>
    <row r="37" spans="1:6" ht="12.75" customHeight="1">
      <c r="A37" s="204">
        <v>5</v>
      </c>
      <c r="B37" s="205" t="s">
        <v>610</v>
      </c>
      <c r="C37" s="205"/>
      <c r="D37" s="205"/>
      <c r="E37" s="205"/>
      <c r="F37" s="205"/>
    </row>
    <row r="38" spans="1:6">
      <c r="A38" s="204"/>
      <c r="B38" s="205"/>
      <c r="C38" s="205"/>
      <c r="D38" s="205"/>
      <c r="E38" s="205"/>
      <c r="F38" s="205"/>
    </row>
    <row r="39" spans="1:6" ht="5.0999999999999996" customHeight="1">
      <c r="A39" s="19"/>
      <c r="B39" s="20"/>
      <c r="C39" s="20"/>
      <c r="D39" s="21"/>
      <c r="E39" s="21"/>
      <c r="F39" s="21"/>
    </row>
    <row r="40" spans="1:6" ht="12.75" customHeight="1">
      <c r="A40" s="204">
        <v>6</v>
      </c>
      <c r="B40" s="205" t="s">
        <v>35</v>
      </c>
      <c r="C40" s="205"/>
      <c r="D40" s="205"/>
      <c r="E40" s="205"/>
      <c r="F40" s="205"/>
    </row>
    <row r="41" spans="1:6">
      <c r="A41" s="204"/>
      <c r="B41" s="205"/>
      <c r="C41" s="205"/>
      <c r="D41" s="205"/>
      <c r="E41" s="205"/>
      <c r="F41" s="205"/>
    </row>
  </sheetData>
  <mergeCells count="16">
    <mergeCell ref="A2:P2"/>
    <mergeCell ref="C3:P3"/>
    <mergeCell ref="C4:P4"/>
    <mergeCell ref="C5:P5"/>
    <mergeCell ref="A25:A26"/>
    <mergeCell ref="B25:F26"/>
    <mergeCell ref="A37:A38"/>
    <mergeCell ref="B37:F38"/>
    <mergeCell ref="A40:A41"/>
    <mergeCell ref="B40:F41"/>
    <mergeCell ref="A28:A29"/>
    <mergeCell ref="B28:F29"/>
    <mergeCell ref="A31:A32"/>
    <mergeCell ref="B31:F32"/>
    <mergeCell ref="A34:A35"/>
    <mergeCell ref="B34:F35"/>
  </mergeCells>
  <printOptions horizontalCentered="1"/>
  <pageMargins left="0.7" right="0.7" top="0.75" bottom="0.75" header="0.3" footer="0.3"/>
  <pageSetup scale="39" fitToWidth="5" fitToHeight="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E96A-D799-4B76-8DB1-4BA8170ACB20}">
  <sheetPr>
    <pageSetUpPr fitToPage="1"/>
  </sheetPr>
  <dimension ref="A1:I245"/>
  <sheetViews>
    <sheetView tabSelected="1" view="pageBreakPreview" zoomScale="60" zoomScaleNormal="100" workbookViewId="0">
      <selection activeCell="C6" sqref="C6"/>
    </sheetView>
  </sheetViews>
  <sheetFormatPr defaultRowHeight="15"/>
  <cols>
    <col min="1" max="1" width="11.28515625" customWidth="1"/>
    <col min="2" max="2" width="15.140625" customWidth="1"/>
    <col min="3" max="3" width="62.42578125" style="37" customWidth="1"/>
    <col min="4" max="4" width="34.85546875" customWidth="1"/>
    <col min="5" max="5" width="26.5703125" style="36" customWidth="1"/>
    <col min="6" max="6" width="13.7109375" customWidth="1"/>
    <col min="7" max="7" width="9" bestFit="1" customWidth="1"/>
    <col min="8" max="8" width="14.28515625" bestFit="1" customWidth="1"/>
    <col min="9" max="9" width="29.85546875" bestFit="1" customWidth="1"/>
    <col min="10" max="10" width="28.5703125" bestFit="1" customWidth="1"/>
    <col min="11" max="11" width="12" bestFit="1" customWidth="1"/>
    <col min="12" max="18" width="9" customWidth="1"/>
    <col min="19" max="20" width="10" bestFit="1" customWidth="1"/>
    <col min="21" max="21" width="9" customWidth="1"/>
    <col min="22" max="26" width="10" bestFit="1" customWidth="1"/>
    <col min="27" max="27" width="7.28515625" customWidth="1"/>
    <col min="28" max="28" width="11.28515625" bestFit="1" customWidth="1"/>
  </cols>
  <sheetData>
    <row r="1" spans="1:9">
      <c r="A1" s="3" t="s">
        <v>589</v>
      </c>
    </row>
    <row r="2" spans="1:9" ht="63" customHeight="1">
      <c r="A2" s="210" t="s">
        <v>590</v>
      </c>
      <c r="B2" s="210"/>
      <c r="C2" s="210"/>
      <c r="D2" s="210"/>
      <c r="E2" s="210"/>
      <c r="F2" s="210"/>
    </row>
    <row r="4" spans="1:9">
      <c r="A4" s="48" t="s">
        <v>190</v>
      </c>
      <c r="F4" s="44"/>
    </row>
    <row r="5" spans="1:9">
      <c r="A5" s="48" t="s">
        <v>189</v>
      </c>
      <c r="F5" s="44"/>
    </row>
    <row r="7" spans="1:9" ht="30">
      <c r="B7" s="69" t="s">
        <v>188</v>
      </c>
      <c r="C7" s="69" t="s">
        <v>187</v>
      </c>
      <c r="D7" s="68" t="s">
        <v>186</v>
      </c>
      <c r="E7" s="67" t="s">
        <v>185</v>
      </c>
    </row>
    <row r="8" spans="1:9" ht="31.5" customHeight="1">
      <c r="A8" s="62" t="s">
        <v>184</v>
      </c>
      <c r="B8" s="61"/>
      <c r="C8" s="60"/>
      <c r="D8" s="59"/>
      <c r="E8" s="58"/>
      <c r="F8" s="66"/>
      <c r="I8" s="47"/>
    </row>
    <row r="9" spans="1:9">
      <c r="A9" s="64"/>
      <c r="B9" s="46" t="s">
        <v>183</v>
      </c>
      <c r="C9" s="45" t="s">
        <v>182</v>
      </c>
      <c r="D9" s="44" t="s">
        <v>80</v>
      </c>
      <c r="E9" s="43">
        <v>5804843.4000000022</v>
      </c>
      <c r="F9" s="40" t="s">
        <v>79</v>
      </c>
      <c r="I9" s="47"/>
    </row>
    <row r="10" spans="1:9">
      <c r="A10" s="64"/>
      <c r="B10" s="46" t="s">
        <v>183</v>
      </c>
      <c r="C10" s="45" t="s">
        <v>182</v>
      </c>
      <c r="D10" s="44" t="s">
        <v>72</v>
      </c>
      <c r="E10" s="43">
        <v>82057779.899999931</v>
      </c>
      <c r="F10" s="40" t="s">
        <v>71</v>
      </c>
      <c r="I10" s="47"/>
    </row>
    <row r="11" spans="1:9">
      <c r="A11" s="64"/>
      <c r="B11" s="46" t="s">
        <v>183</v>
      </c>
      <c r="C11" s="45" t="s">
        <v>182</v>
      </c>
      <c r="D11" s="44" t="s">
        <v>87</v>
      </c>
      <c r="E11" s="43">
        <v>216957.28000000003</v>
      </c>
      <c r="F11" s="40" t="s">
        <v>86</v>
      </c>
      <c r="I11" s="47"/>
    </row>
    <row r="12" spans="1:9">
      <c r="A12" s="64"/>
      <c r="B12" s="46" t="s">
        <v>183</v>
      </c>
      <c r="C12" s="45" t="s">
        <v>182</v>
      </c>
      <c r="D12" s="44" t="s">
        <v>69</v>
      </c>
      <c r="E12" s="43">
        <v>737669.05000000168</v>
      </c>
      <c r="F12" s="40" t="s">
        <v>68</v>
      </c>
      <c r="I12" s="47"/>
    </row>
    <row r="13" spans="1:9">
      <c r="A13" s="64"/>
      <c r="B13" s="46"/>
      <c r="C13" s="45"/>
      <c r="D13" s="42" t="s">
        <v>50</v>
      </c>
      <c r="E13" s="41">
        <f>SUBTOTAL(9,E9:E12)</f>
        <v>88817249.629999936</v>
      </c>
      <c r="F13" s="48"/>
      <c r="I13" s="47"/>
    </row>
    <row r="14" spans="1:9">
      <c r="A14" s="64"/>
      <c r="B14" s="52"/>
      <c r="C14" s="51"/>
      <c r="D14" s="50"/>
      <c r="E14" s="49"/>
      <c r="F14" s="48"/>
      <c r="I14" s="47"/>
    </row>
    <row r="15" spans="1:9">
      <c r="A15" s="64"/>
      <c r="B15" s="46">
        <v>108</v>
      </c>
      <c r="C15" s="45" t="s">
        <v>181</v>
      </c>
      <c r="D15" s="44" t="s">
        <v>80</v>
      </c>
      <c r="E15" s="43">
        <v>-26.39</v>
      </c>
      <c r="F15" s="40" t="s">
        <v>79</v>
      </c>
      <c r="I15" s="47"/>
    </row>
    <row r="16" spans="1:9">
      <c r="A16" s="64"/>
      <c r="B16" s="46">
        <v>108</v>
      </c>
      <c r="C16" s="45" t="s">
        <v>181</v>
      </c>
      <c r="D16" s="44" t="s">
        <v>72</v>
      </c>
      <c r="E16" s="43">
        <v>100461.92999999967</v>
      </c>
      <c r="F16" s="40" t="s">
        <v>71</v>
      </c>
      <c r="I16" s="47"/>
    </row>
    <row r="17" spans="1:9">
      <c r="A17" s="64"/>
      <c r="B17" s="46">
        <v>108</v>
      </c>
      <c r="C17" s="45" t="s">
        <v>181</v>
      </c>
      <c r="D17" s="44" t="s">
        <v>69</v>
      </c>
      <c r="E17" s="43">
        <v>47927.710000000239</v>
      </c>
      <c r="F17" s="40" t="s">
        <v>68</v>
      </c>
      <c r="I17" s="47"/>
    </row>
    <row r="18" spans="1:9">
      <c r="A18" s="64"/>
      <c r="B18" s="46"/>
      <c r="C18" s="45"/>
      <c r="D18" s="42" t="s">
        <v>50</v>
      </c>
      <c r="E18" s="41">
        <f>SUBTOTAL(9,E15:E17)</f>
        <v>148363.24999999991</v>
      </c>
      <c r="F18" s="65"/>
      <c r="I18" s="47"/>
    </row>
    <row r="19" spans="1:9">
      <c r="A19" s="64"/>
      <c r="B19" s="52"/>
      <c r="C19" s="51"/>
      <c r="D19" s="50"/>
      <c r="E19" s="49"/>
      <c r="F19" s="48"/>
      <c r="I19" s="47"/>
    </row>
    <row r="20" spans="1:9">
      <c r="A20" s="64"/>
      <c r="B20" s="46">
        <v>163</v>
      </c>
      <c r="C20" s="45" t="s">
        <v>180</v>
      </c>
      <c r="D20" s="44" t="s">
        <v>69</v>
      </c>
      <c r="E20" s="43">
        <v>1921160.6800000004</v>
      </c>
      <c r="F20" s="40" t="s">
        <v>68</v>
      </c>
      <c r="G20" s="36"/>
      <c r="I20" s="47"/>
    </row>
    <row r="21" spans="1:9">
      <c r="A21" s="64"/>
      <c r="B21" s="52"/>
      <c r="C21" s="51"/>
      <c r="D21" s="50"/>
      <c r="E21" s="49"/>
      <c r="F21" s="48"/>
      <c r="I21" s="47"/>
    </row>
    <row r="22" spans="1:9">
      <c r="A22" s="64"/>
      <c r="B22" s="46">
        <v>182.3</v>
      </c>
      <c r="C22" s="45" t="s">
        <v>179</v>
      </c>
      <c r="D22" s="44" t="s">
        <v>96</v>
      </c>
      <c r="E22" s="43">
        <v>-2476867</v>
      </c>
      <c r="F22" s="63" t="s">
        <v>95</v>
      </c>
      <c r="G22" s="36"/>
      <c r="I22" s="47"/>
    </row>
    <row r="23" spans="1:9" ht="31.5" customHeight="1">
      <c r="A23" s="62" t="s">
        <v>178</v>
      </c>
      <c r="B23" s="61"/>
      <c r="C23" s="60"/>
      <c r="D23" s="59"/>
      <c r="E23" s="58"/>
      <c r="F23" s="57"/>
      <c r="I23" s="47"/>
    </row>
    <row r="24" spans="1:9" ht="15" customHeight="1">
      <c r="A24" s="56"/>
      <c r="B24" s="54">
        <v>408.1</v>
      </c>
      <c r="C24" s="37" t="s">
        <v>177</v>
      </c>
      <c r="D24" s="44" t="s">
        <v>69</v>
      </c>
      <c r="E24" s="53">
        <v>-27.96</v>
      </c>
      <c r="F24" s="40" t="s">
        <v>68</v>
      </c>
      <c r="I24" s="47"/>
    </row>
    <row r="25" spans="1:9" ht="15" customHeight="1">
      <c r="A25" s="56"/>
      <c r="B25" s="52"/>
      <c r="C25" s="51"/>
      <c r="D25" s="50"/>
      <c r="E25" s="49"/>
      <c r="F25" s="48"/>
      <c r="I25" s="47"/>
    </row>
    <row r="26" spans="1:9">
      <c r="B26" s="46" t="s">
        <v>176</v>
      </c>
      <c r="C26" s="45" t="s">
        <v>175</v>
      </c>
      <c r="D26" s="44" t="s">
        <v>84</v>
      </c>
      <c r="E26" s="43">
        <v>895109.8000000004</v>
      </c>
      <c r="F26" s="40" t="s">
        <v>83</v>
      </c>
      <c r="I26" s="47"/>
    </row>
    <row r="27" spans="1:9">
      <c r="B27" s="46" t="s">
        <v>176</v>
      </c>
      <c r="C27" s="45" t="s">
        <v>175</v>
      </c>
      <c r="D27" s="44" t="s">
        <v>82</v>
      </c>
      <c r="E27" s="43">
        <v>4467.1600000000008</v>
      </c>
      <c r="F27" s="40" t="s">
        <v>81</v>
      </c>
      <c r="I27" s="47"/>
    </row>
    <row r="28" spans="1:9">
      <c r="B28" s="46" t="s">
        <v>176</v>
      </c>
      <c r="C28" s="45" t="s">
        <v>175</v>
      </c>
      <c r="D28" s="44" t="s">
        <v>80</v>
      </c>
      <c r="E28" s="43">
        <v>50270.41</v>
      </c>
      <c r="F28" s="40" t="s">
        <v>79</v>
      </c>
      <c r="I28" s="47"/>
    </row>
    <row r="29" spans="1:9">
      <c r="B29" s="46" t="s">
        <v>176</v>
      </c>
      <c r="C29" s="45" t="s">
        <v>175</v>
      </c>
      <c r="D29" s="44" t="s">
        <v>78</v>
      </c>
      <c r="E29" s="43">
        <v>983.4</v>
      </c>
      <c r="F29" s="40" t="s">
        <v>77</v>
      </c>
      <c r="I29" s="47"/>
    </row>
    <row r="30" spans="1:9">
      <c r="B30" s="46" t="s">
        <v>176</v>
      </c>
      <c r="C30" s="45" t="s">
        <v>175</v>
      </c>
      <c r="D30" s="44" t="s">
        <v>72</v>
      </c>
      <c r="E30" s="43">
        <v>1008.98</v>
      </c>
      <c r="F30" s="40" t="s">
        <v>71</v>
      </c>
      <c r="I30" s="47"/>
    </row>
    <row r="31" spans="1:9">
      <c r="B31" s="46" t="s">
        <v>176</v>
      </c>
      <c r="C31" s="45" t="s">
        <v>175</v>
      </c>
      <c r="D31" s="44" t="s">
        <v>76</v>
      </c>
      <c r="E31" s="43">
        <v>1001.97</v>
      </c>
      <c r="F31" s="40" t="s">
        <v>75</v>
      </c>
      <c r="I31" s="47"/>
    </row>
    <row r="32" spans="1:9">
      <c r="B32" s="46" t="s">
        <v>176</v>
      </c>
      <c r="C32" s="45" t="s">
        <v>175</v>
      </c>
      <c r="D32" s="44" t="s">
        <v>92</v>
      </c>
      <c r="E32" s="43">
        <v>53932.080000000009</v>
      </c>
      <c r="F32" s="40" t="s">
        <v>91</v>
      </c>
      <c r="I32" s="47"/>
    </row>
    <row r="33" spans="2:9">
      <c r="B33" s="46"/>
      <c r="C33" s="45"/>
      <c r="D33" s="42" t="s">
        <v>50</v>
      </c>
      <c r="E33" s="41">
        <f>SUBTOTAL(9,E26:E32)</f>
        <v>1006773.8000000004</v>
      </c>
      <c r="F33" s="48"/>
      <c r="I33" s="47"/>
    </row>
    <row r="34" spans="2:9" ht="16.5" customHeight="1">
      <c r="B34" s="52"/>
      <c r="C34" s="51"/>
      <c r="D34" s="50"/>
      <c r="E34" s="49"/>
      <c r="F34" s="48"/>
      <c r="I34" s="47"/>
    </row>
    <row r="35" spans="2:9">
      <c r="B35" s="46" t="s">
        <v>174</v>
      </c>
      <c r="C35" s="45" t="s">
        <v>173</v>
      </c>
      <c r="D35" s="44" t="s">
        <v>96</v>
      </c>
      <c r="E35" s="43">
        <v>139.75</v>
      </c>
      <c r="F35" s="40" t="s">
        <v>95</v>
      </c>
      <c r="I35" s="47"/>
    </row>
    <row r="36" spans="2:9">
      <c r="B36" s="46" t="s">
        <v>174</v>
      </c>
      <c r="C36" s="45" t="s">
        <v>173</v>
      </c>
      <c r="D36" s="44" t="s">
        <v>69</v>
      </c>
      <c r="E36" s="43">
        <v>-190.65000000000003</v>
      </c>
      <c r="F36" s="40" t="s">
        <v>68</v>
      </c>
      <c r="I36" s="47"/>
    </row>
    <row r="37" spans="2:9">
      <c r="B37" s="46"/>
      <c r="C37" s="45"/>
      <c r="D37" s="42" t="s">
        <v>50</v>
      </c>
      <c r="E37" s="41">
        <f>SUBTOTAL(9,E35:E36)</f>
        <v>-50.900000000000034</v>
      </c>
      <c r="F37" s="48"/>
      <c r="I37" s="47"/>
    </row>
    <row r="38" spans="2:9">
      <c r="B38" s="52"/>
      <c r="C38" s="51"/>
      <c r="D38" s="50"/>
      <c r="E38" s="49"/>
      <c r="F38" s="48"/>
      <c r="I38" s="47"/>
    </row>
    <row r="39" spans="2:9">
      <c r="B39" s="46" t="s">
        <v>172</v>
      </c>
      <c r="C39" s="45" t="s">
        <v>171</v>
      </c>
      <c r="D39" s="44" t="s">
        <v>84</v>
      </c>
      <c r="E39" s="43">
        <v>90515.50999999998</v>
      </c>
      <c r="F39" s="40" t="s">
        <v>83</v>
      </c>
      <c r="I39" s="47"/>
    </row>
    <row r="40" spans="2:9">
      <c r="B40" s="46" t="s">
        <v>172</v>
      </c>
      <c r="C40" s="45" t="s">
        <v>171</v>
      </c>
      <c r="D40" s="44" t="s">
        <v>82</v>
      </c>
      <c r="E40" s="43">
        <v>17675.809999999998</v>
      </c>
      <c r="F40" s="40" t="s">
        <v>81</v>
      </c>
      <c r="I40" s="47"/>
    </row>
    <row r="41" spans="2:9">
      <c r="B41" s="46" t="s">
        <v>172</v>
      </c>
      <c r="C41" s="45" t="s">
        <v>171</v>
      </c>
      <c r="D41" s="44" t="s">
        <v>80</v>
      </c>
      <c r="E41" s="43">
        <v>3103.2799999999993</v>
      </c>
      <c r="F41" s="40" t="s">
        <v>79</v>
      </c>
      <c r="I41" s="47"/>
    </row>
    <row r="42" spans="2:9">
      <c r="B42" s="46" t="s">
        <v>172</v>
      </c>
      <c r="C42" s="45" t="s">
        <v>171</v>
      </c>
      <c r="D42" s="44" t="s">
        <v>76</v>
      </c>
      <c r="E42" s="43">
        <v>1031.0800000000002</v>
      </c>
      <c r="F42" s="40" t="s">
        <v>75</v>
      </c>
      <c r="I42" s="47"/>
    </row>
    <row r="43" spans="2:9">
      <c r="B43" s="46" t="s">
        <v>172</v>
      </c>
      <c r="C43" s="45" t="s">
        <v>171</v>
      </c>
      <c r="D43" s="44" t="s">
        <v>92</v>
      </c>
      <c r="E43" s="43">
        <v>144643.89999999991</v>
      </c>
      <c r="F43" s="40" t="s">
        <v>91</v>
      </c>
      <c r="I43" s="47"/>
    </row>
    <row r="44" spans="2:9">
      <c r="B44" s="46"/>
      <c r="C44" s="45"/>
      <c r="D44" s="42" t="s">
        <v>50</v>
      </c>
      <c r="E44" s="41">
        <f>SUBTOTAL(9,E39:E43)</f>
        <v>256969.5799999999</v>
      </c>
      <c r="F44" s="48"/>
      <c r="I44" s="47"/>
    </row>
    <row r="45" spans="2:9">
      <c r="B45" s="52"/>
      <c r="C45" s="51"/>
      <c r="D45" s="50"/>
      <c r="E45" s="49"/>
      <c r="F45" s="48"/>
      <c r="I45" s="47"/>
    </row>
    <row r="46" spans="2:9">
      <c r="B46" s="46" t="s">
        <v>170</v>
      </c>
      <c r="C46" s="45" t="s">
        <v>169</v>
      </c>
      <c r="D46" s="44" t="s">
        <v>69</v>
      </c>
      <c r="E46" s="43">
        <v>440.96</v>
      </c>
      <c r="F46" s="40" t="s">
        <v>68</v>
      </c>
      <c r="I46" s="47"/>
    </row>
    <row r="47" spans="2:9">
      <c r="B47" s="52"/>
      <c r="C47" s="51"/>
      <c r="D47" s="50"/>
      <c r="E47" s="49"/>
      <c r="F47" s="48"/>
      <c r="I47" s="47"/>
    </row>
    <row r="48" spans="2:9">
      <c r="B48" s="46" t="s">
        <v>168</v>
      </c>
      <c r="C48" s="45" t="s">
        <v>116</v>
      </c>
      <c r="D48" s="44" t="s">
        <v>72</v>
      </c>
      <c r="E48" s="43">
        <v>1023862.19</v>
      </c>
      <c r="F48" s="40" t="s">
        <v>71</v>
      </c>
      <c r="I48" s="47"/>
    </row>
    <row r="49" spans="2:9">
      <c r="B49" s="52"/>
      <c r="C49" s="51"/>
      <c r="D49" s="50"/>
      <c r="E49" s="49"/>
      <c r="F49" s="48"/>
      <c r="I49" s="47"/>
    </row>
    <row r="50" spans="2:9">
      <c r="B50" s="46">
        <v>560</v>
      </c>
      <c r="C50" s="45" t="s">
        <v>126</v>
      </c>
      <c r="D50" s="44" t="s">
        <v>80</v>
      </c>
      <c r="E50" s="43">
        <v>2152127.6600000006</v>
      </c>
      <c r="F50" s="40" t="s">
        <v>79</v>
      </c>
      <c r="I50" s="47"/>
    </row>
    <row r="51" spans="2:9">
      <c r="B51" s="52"/>
      <c r="C51" s="51"/>
      <c r="D51" s="50"/>
      <c r="E51" s="49"/>
      <c r="F51" s="48"/>
      <c r="I51" s="47"/>
    </row>
    <row r="52" spans="2:9">
      <c r="B52" s="54">
        <v>562</v>
      </c>
      <c r="C52" s="37" t="s">
        <v>160</v>
      </c>
      <c r="D52" s="44" t="s">
        <v>69</v>
      </c>
      <c r="E52" s="53">
        <v>2748.2400000000002</v>
      </c>
      <c r="F52" s="40" t="s">
        <v>68</v>
      </c>
      <c r="I52" s="47"/>
    </row>
    <row r="53" spans="2:9">
      <c r="B53" s="52"/>
      <c r="C53" s="51"/>
      <c r="D53" s="50"/>
      <c r="E53" s="55"/>
      <c r="F53" s="48"/>
      <c r="I53" s="47"/>
    </row>
    <row r="54" spans="2:9">
      <c r="B54" s="54">
        <v>563</v>
      </c>
      <c r="C54" s="37" t="s">
        <v>167</v>
      </c>
      <c r="D54" s="44" t="s">
        <v>69</v>
      </c>
      <c r="E54" s="53">
        <v>568.41</v>
      </c>
      <c r="F54" s="40" t="s">
        <v>68</v>
      </c>
      <c r="I54" s="47"/>
    </row>
    <row r="55" spans="2:9">
      <c r="B55" s="52"/>
      <c r="C55" s="51"/>
      <c r="D55" s="50"/>
      <c r="E55" s="49"/>
      <c r="F55" s="48"/>
      <c r="I55" s="47"/>
    </row>
    <row r="56" spans="2:9">
      <c r="B56" s="46">
        <v>566</v>
      </c>
      <c r="C56" s="45" t="s">
        <v>166</v>
      </c>
      <c r="D56" s="44" t="s">
        <v>80</v>
      </c>
      <c r="E56" s="43">
        <v>83116.28</v>
      </c>
      <c r="F56" s="40" t="s">
        <v>79</v>
      </c>
      <c r="I56" s="47"/>
    </row>
    <row r="57" spans="2:9">
      <c r="B57" s="46">
        <v>566</v>
      </c>
      <c r="C57" s="45" t="s">
        <v>166</v>
      </c>
      <c r="D57" s="44" t="s">
        <v>72</v>
      </c>
      <c r="E57" s="43">
        <v>5932307.330000001</v>
      </c>
      <c r="F57" s="40" t="s">
        <v>71</v>
      </c>
      <c r="I57" s="47"/>
    </row>
    <row r="58" spans="2:9">
      <c r="B58" s="46">
        <v>566</v>
      </c>
      <c r="C58" s="45" t="s">
        <v>166</v>
      </c>
      <c r="D58" s="44" t="s">
        <v>87</v>
      </c>
      <c r="E58" s="43">
        <v>382575.70999999996</v>
      </c>
      <c r="F58" s="40" t="s">
        <v>86</v>
      </c>
      <c r="I58" s="47"/>
    </row>
    <row r="59" spans="2:9">
      <c r="B59" s="46">
        <v>566</v>
      </c>
      <c r="C59" s="45" t="s">
        <v>166</v>
      </c>
      <c r="D59" s="44" t="s">
        <v>69</v>
      </c>
      <c r="E59" s="43">
        <v>82.320000000000022</v>
      </c>
      <c r="F59" s="40" t="s">
        <v>68</v>
      </c>
      <c r="I59" s="47"/>
    </row>
    <row r="60" spans="2:9">
      <c r="B60" s="46"/>
      <c r="C60" s="45"/>
      <c r="D60" s="42" t="s">
        <v>50</v>
      </c>
      <c r="E60" s="41">
        <f>SUBTOTAL(9,E56:E59)</f>
        <v>6398081.6400000015</v>
      </c>
      <c r="F60" s="48"/>
      <c r="I60" s="47"/>
    </row>
    <row r="61" spans="2:9">
      <c r="B61" s="52"/>
      <c r="C61" s="51"/>
      <c r="D61" s="50"/>
      <c r="E61" s="49"/>
      <c r="F61" s="48"/>
      <c r="I61" s="47"/>
    </row>
    <row r="62" spans="2:9">
      <c r="B62" s="54">
        <v>569</v>
      </c>
      <c r="C62" s="37" t="s">
        <v>147</v>
      </c>
      <c r="D62" s="44" t="s">
        <v>69</v>
      </c>
      <c r="E62" s="53">
        <v>15.489999999999995</v>
      </c>
      <c r="F62" s="40" t="s">
        <v>68</v>
      </c>
      <c r="I62" s="47"/>
    </row>
    <row r="63" spans="2:9">
      <c r="B63" s="52"/>
      <c r="C63" s="51"/>
      <c r="D63" s="50"/>
      <c r="E63" s="49"/>
      <c r="F63" s="48"/>
      <c r="I63" s="47"/>
    </row>
    <row r="64" spans="2:9">
      <c r="B64" s="46">
        <v>569.1</v>
      </c>
      <c r="C64" s="45" t="s">
        <v>165</v>
      </c>
      <c r="D64" s="44" t="s">
        <v>72</v>
      </c>
      <c r="E64" s="43">
        <v>58542.97</v>
      </c>
      <c r="F64" s="40" t="s">
        <v>71</v>
      </c>
      <c r="I64" s="47"/>
    </row>
    <row r="65" spans="2:9">
      <c r="B65" s="52"/>
      <c r="C65" s="51"/>
      <c r="D65" s="50"/>
      <c r="E65" s="49"/>
      <c r="F65" s="48"/>
      <c r="I65" s="47"/>
    </row>
    <row r="66" spans="2:9">
      <c r="B66" s="46">
        <v>569.20000000000005</v>
      </c>
      <c r="C66" s="45" t="s">
        <v>164</v>
      </c>
      <c r="D66" s="44" t="s">
        <v>72</v>
      </c>
      <c r="E66" s="43">
        <v>58542.97</v>
      </c>
      <c r="F66" s="40" t="s">
        <v>71</v>
      </c>
      <c r="I66" s="47"/>
    </row>
    <row r="67" spans="2:9">
      <c r="B67" s="46">
        <v>569.20000000000005</v>
      </c>
      <c r="C67" s="45" t="s">
        <v>164</v>
      </c>
      <c r="D67" s="44" t="s">
        <v>69</v>
      </c>
      <c r="E67" s="43">
        <v>-59.859999999999985</v>
      </c>
      <c r="F67" s="40" t="s">
        <v>68</v>
      </c>
      <c r="I67" s="47"/>
    </row>
    <row r="68" spans="2:9">
      <c r="B68" s="46"/>
      <c r="C68" s="45"/>
      <c r="D68" s="42" t="s">
        <v>50</v>
      </c>
      <c r="E68" s="41">
        <f>SUBTOTAL(9,E66:E67)</f>
        <v>58483.11</v>
      </c>
      <c r="F68" s="48"/>
      <c r="I68" s="47"/>
    </row>
    <row r="69" spans="2:9">
      <c r="B69" s="52"/>
      <c r="C69" s="51"/>
      <c r="D69" s="50"/>
      <c r="E69" s="49"/>
      <c r="F69" s="48"/>
      <c r="I69" s="47"/>
    </row>
    <row r="70" spans="2:9">
      <c r="B70" s="46">
        <v>569.29999999999995</v>
      </c>
      <c r="C70" s="45" t="s">
        <v>163</v>
      </c>
      <c r="D70" s="44" t="s">
        <v>72</v>
      </c>
      <c r="E70" s="43">
        <v>58542.97</v>
      </c>
      <c r="F70" s="40" t="s">
        <v>71</v>
      </c>
      <c r="I70" s="47"/>
    </row>
    <row r="71" spans="2:9">
      <c r="B71" s="52"/>
      <c r="C71" s="51"/>
      <c r="D71" s="50"/>
      <c r="E71" s="49"/>
      <c r="F71" s="48"/>
      <c r="I71" s="47"/>
    </row>
    <row r="72" spans="2:9">
      <c r="B72" s="54">
        <v>570</v>
      </c>
      <c r="C72" s="37" t="s">
        <v>145</v>
      </c>
      <c r="D72" s="44" t="s">
        <v>72</v>
      </c>
      <c r="E72" s="53">
        <v>6.6699999999999982</v>
      </c>
      <c r="F72" s="40" t="s">
        <v>71</v>
      </c>
      <c r="I72" s="47"/>
    </row>
    <row r="73" spans="2:9">
      <c r="B73" s="54">
        <v>570</v>
      </c>
      <c r="C73" s="37" t="s">
        <v>145</v>
      </c>
      <c r="D73" s="44" t="s">
        <v>69</v>
      </c>
      <c r="E73" s="53">
        <v>15990.330000000002</v>
      </c>
      <c r="F73" s="40" t="s">
        <v>68</v>
      </c>
      <c r="I73" s="47"/>
    </row>
    <row r="74" spans="2:9">
      <c r="B74" s="54"/>
      <c r="D74" s="42" t="s">
        <v>50</v>
      </c>
      <c r="E74" s="41">
        <f>SUBTOTAL(9,E72:E73)</f>
        <v>15997.000000000002</v>
      </c>
      <c r="F74" s="48"/>
      <c r="I74" s="47"/>
    </row>
    <row r="75" spans="2:9">
      <c r="B75" s="52"/>
      <c r="C75" s="51"/>
      <c r="D75" s="50"/>
      <c r="E75" s="49"/>
      <c r="F75" s="48"/>
      <c r="I75" s="47"/>
    </row>
    <row r="76" spans="2:9">
      <c r="B76" s="54">
        <v>571</v>
      </c>
      <c r="C76" s="37" t="s">
        <v>143</v>
      </c>
      <c r="D76" s="44" t="s">
        <v>69</v>
      </c>
      <c r="E76" s="53">
        <v>1562.07</v>
      </c>
      <c r="F76" s="40" t="s">
        <v>68</v>
      </c>
      <c r="I76" s="47"/>
    </row>
    <row r="77" spans="2:9">
      <c r="B77" s="52"/>
      <c r="C77" s="51"/>
      <c r="D77" s="50"/>
      <c r="E77" s="55"/>
      <c r="F77" s="48"/>
      <c r="I77" s="47"/>
    </row>
    <row r="78" spans="2:9">
      <c r="B78" s="54">
        <v>572</v>
      </c>
      <c r="C78" s="37" t="s">
        <v>141</v>
      </c>
      <c r="D78" s="44" t="s">
        <v>69</v>
      </c>
      <c r="E78" s="53">
        <v>2380.08</v>
      </c>
      <c r="F78" s="40" t="s">
        <v>68</v>
      </c>
      <c r="I78" s="47"/>
    </row>
    <row r="79" spans="2:9">
      <c r="B79" s="52"/>
      <c r="C79" s="51"/>
      <c r="D79" s="50"/>
      <c r="E79" s="49"/>
      <c r="F79" s="48"/>
      <c r="I79" s="47"/>
    </row>
    <row r="80" spans="2:9">
      <c r="B80" s="54">
        <v>573</v>
      </c>
      <c r="C80" s="37" t="s">
        <v>162</v>
      </c>
      <c r="D80" s="44" t="s">
        <v>72</v>
      </c>
      <c r="E80" s="53">
        <v>4.629999999999999</v>
      </c>
      <c r="F80" s="40" t="s">
        <v>71</v>
      </c>
      <c r="I80" s="47"/>
    </row>
    <row r="81" spans="2:9">
      <c r="B81" s="54">
        <v>573</v>
      </c>
      <c r="C81" s="37" t="s">
        <v>162</v>
      </c>
      <c r="D81" s="44" t="s">
        <v>69</v>
      </c>
      <c r="E81" s="53">
        <v>9213.380000000001</v>
      </c>
      <c r="F81" s="40" t="s">
        <v>68</v>
      </c>
      <c r="I81" s="47"/>
    </row>
    <row r="82" spans="2:9">
      <c r="B82" s="54"/>
      <c r="D82" s="42" t="s">
        <v>50</v>
      </c>
      <c r="E82" s="41">
        <f>SUBTOTAL(9,E80:E81)</f>
        <v>9218.01</v>
      </c>
      <c r="F82" s="48"/>
      <c r="I82" s="47"/>
    </row>
    <row r="83" spans="2:9">
      <c r="B83" s="52"/>
      <c r="C83" s="51"/>
      <c r="D83" s="50"/>
      <c r="E83" s="49"/>
      <c r="F83" s="48"/>
      <c r="I83" s="47"/>
    </row>
    <row r="84" spans="2:9">
      <c r="B84" s="54" t="s">
        <v>161</v>
      </c>
      <c r="C84" s="37" t="s">
        <v>160</v>
      </c>
      <c r="D84" s="44" t="s">
        <v>69</v>
      </c>
      <c r="E84" s="53">
        <v>828.06999999999994</v>
      </c>
      <c r="F84" s="40" t="s">
        <v>68</v>
      </c>
      <c r="I84" s="47"/>
    </row>
    <row r="85" spans="2:9">
      <c r="B85" s="52"/>
      <c r="C85" s="51"/>
      <c r="D85" s="50"/>
      <c r="E85" s="55"/>
      <c r="F85" s="48"/>
      <c r="I85" s="47"/>
    </row>
    <row r="86" spans="2:9">
      <c r="B86" s="54" t="s">
        <v>159</v>
      </c>
      <c r="C86" s="37" t="s">
        <v>158</v>
      </c>
      <c r="D86" s="44" t="s">
        <v>80</v>
      </c>
      <c r="E86" s="53">
        <v>-11.27</v>
      </c>
      <c r="F86" s="40" t="s">
        <v>79</v>
      </c>
      <c r="I86" s="47"/>
    </row>
    <row r="87" spans="2:9">
      <c r="B87" s="54" t="s">
        <v>159</v>
      </c>
      <c r="C87" s="37" t="s">
        <v>158</v>
      </c>
      <c r="D87" s="44" t="s">
        <v>72</v>
      </c>
      <c r="E87" s="53">
        <v>5531.8800000000192</v>
      </c>
      <c r="F87" s="40" t="s">
        <v>71</v>
      </c>
      <c r="I87" s="47"/>
    </row>
    <row r="88" spans="2:9">
      <c r="B88" s="54" t="s">
        <v>159</v>
      </c>
      <c r="C88" s="37" t="s">
        <v>158</v>
      </c>
      <c r="D88" s="44" t="s">
        <v>69</v>
      </c>
      <c r="E88" s="53">
        <v>124679.22000000044</v>
      </c>
      <c r="F88" s="40" t="s">
        <v>68</v>
      </c>
      <c r="I88" s="47"/>
    </row>
    <row r="89" spans="2:9">
      <c r="B89" s="54"/>
      <c r="D89" s="42" t="s">
        <v>50</v>
      </c>
      <c r="E89" s="41">
        <f>SUBTOTAL(9,E86:E88)</f>
        <v>130199.83000000045</v>
      </c>
      <c r="F89" s="48"/>
      <c r="I89" s="47"/>
    </row>
    <row r="90" spans="2:9">
      <c r="B90" s="52"/>
      <c r="C90" s="51"/>
      <c r="D90" s="50"/>
      <c r="E90" s="49"/>
      <c r="F90" s="48"/>
      <c r="I90" s="47"/>
    </row>
    <row r="91" spans="2:9">
      <c r="B91" s="54" t="s">
        <v>157</v>
      </c>
      <c r="C91" s="37" t="s">
        <v>156</v>
      </c>
      <c r="D91" s="44" t="s">
        <v>72</v>
      </c>
      <c r="E91" s="53">
        <v>2765.8900000000062</v>
      </c>
      <c r="F91" s="40" t="s">
        <v>71</v>
      </c>
      <c r="I91" s="47"/>
    </row>
    <row r="92" spans="2:9">
      <c r="B92" s="54" t="s">
        <v>157</v>
      </c>
      <c r="C92" s="37" t="s">
        <v>156</v>
      </c>
      <c r="D92" s="44" t="s">
        <v>69</v>
      </c>
      <c r="E92" s="53">
        <v>11753.390000000003</v>
      </c>
      <c r="F92" s="40" t="s">
        <v>68</v>
      </c>
      <c r="I92" s="47"/>
    </row>
    <row r="93" spans="2:9">
      <c r="B93" s="54"/>
      <c r="D93" s="42" t="s">
        <v>50</v>
      </c>
      <c r="E93" s="41">
        <f>SUBTOTAL(9,E91:E92)</f>
        <v>14519.28000000001</v>
      </c>
      <c r="F93" s="48"/>
      <c r="I93" s="47"/>
    </row>
    <row r="94" spans="2:9">
      <c r="B94" s="52"/>
      <c r="C94" s="51"/>
      <c r="D94" s="50"/>
      <c r="E94" s="49"/>
      <c r="F94" s="48"/>
      <c r="I94" s="47"/>
    </row>
    <row r="95" spans="2:9">
      <c r="B95" s="54" t="s">
        <v>155</v>
      </c>
      <c r="C95" s="37" t="s">
        <v>154</v>
      </c>
      <c r="D95" s="44" t="s">
        <v>80</v>
      </c>
      <c r="E95" s="53">
        <v>-1.1200000000000001</v>
      </c>
      <c r="F95" s="40" t="s">
        <v>79</v>
      </c>
      <c r="I95" s="47"/>
    </row>
    <row r="96" spans="2:9">
      <c r="B96" s="54" t="s">
        <v>155</v>
      </c>
      <c r="C96" s="37" t="s">
        <v>154</v>
      </c>
      <c r="D96" s="44" t="s">
        <v>69</v>
      </c>
      <c r="E96" s="53">
        <v>157.85000000195578</v>
      </c>
      <c r="F96" s="40" t="s">
        <v>68</v>
      </c>
      <c r="I96" s="47"/>
    </row>
    <row r="97" spans="2:9">
      <c r="B97" s="54"/>
      <c r="D97" s="42" t="s">
        <v>50</v>
      </c>
      <c r="E97" s="41">
        <f>SUBTOTAL(9,E95:E96)</f>
        <v>156.73000000195577</v>
      </c>
      <c r="F97" s="48"/>
      <c r="I97" s="47"/>
    </row>
    <row r="98" spans="2:9">
      <c r="B98" s="52"/>
      <c r="C98" s="51"/>
      <c r="D98" s="50"/>
      <c r="E98" s="49"/>
      <c r="F98" s="48"/>
      <c r="I98" s="47"/>
    </row>
    <row r="99" spans="2:9">
      <c r="B99" s="46" t="s">
        <v>153</v>
      </c>
      <c r="C99" s="45" t="s">
        <v>152</v>
      </c>
      <c r="D99" s="44" t="s">
        <v>72</v>
      </c>
      <c r="E99" s="43">
        <v>1812445.0199999998</v>
      </c>
      <c r="F99" s="40" t="s">
        <v>71</v>
      </c>
      <c r="I99" s="47"/>
    </row>
    <row r="100" spans="2:9">
      <c r="B100" s="46" t="s">
        <v>153</v>
      </c>
      <c r="C100" s="45" t="s">
        <v>152</v>
      </c>
      <c r="D100" s="44" t="s">
        <v>69</v>
      </c>
      <c r="E100" s="43">
        <v>952.5699999999996</v>
      </c>
      <c r="F100" s="40" t="s">
        <v>68</v>
      </c>
      <c r="I100" s="47"/>
    </row>
    <row r="101" spans="2:9">
      <c r="B101" s="46"/>
      <c r="C101" s="45"/>
      <c r="D101" s="42" t="s">
        <v>50</v>
      </c>
      <c r="E101" s="41">
        <f>SUBTOTAL(9,E99:E100)</f>
        <v>1813397.5899999999</v>
      </c>
      <c r="F101" s="48"/>
      <c r="I101" s="47"/>
    </row>
    <row r="102" spans="2:9">
      <c r="B102" s="52"/>
      <c r="C102" s="51"/>
      <c r="D102" s="50"/>
      <c r="E102" s="49"/>
      <c r="F102" s="48"/>
      <c r="I102" s="47"/>
    </row>
    <row r="103" spans="2:9">
      <c r="B103" s="54" t="s">
        <v>151</v>
      </c>
      <c r="C103" s="37" t="s">
        <v>118</v>
      </c>
      <c r="D103" s="44" t="s">
        <v>72</v>
      </c>
      <c r="E103" s="53">
        <v>5.01</v>
      </c>
      <c r="F103" s="40" t="s">
        <v>71</v>
      </c>
      <c r="I103" s="47"/>
    </row>
    <row r="104" spans="2:9">
      <c r="B104" s="54" t="s">
        <v>151</v>
      </c>
      <c r="C104" s="37" t="s">
        <v>118</v>
      </c>
      <c r="D104" s="44" t="s">
        <v>69</v>
      </c>
      <c r="E104" s="53">
        <v>35966.650000000009</v>
      </c>
      <c r="F104" s="40" t="s">
        <v>68</v>
      </c>
      <c r="I104" s="47"/>
    </row>
    <row r="105" spans="2:9">
      <c r="B105" s="54"/>
      <c r="D105" s="42" t="s">
        <v>50</v>
      </c>
      <c r="E105" s="41">
        <f>SUBTOTAL(9,E103:E104)</f>
        <v>35971.660000000011</v>
      </c>
      <c r="F105" s="48"/>
      <c r="I105" s="47"/>
    </row>
    <row r="106" spans="2:9">
      <c r="B106" s="52"/>
      <c r="C106" s="51"/>
      <c r="D106" s="50"/>
      <c r="E106" s="49"/>
      <c r="F106" s="48"/>
      <c r="I106" s="47"/>
    </row>
    <row r="107" spans="2:9">
      <c r="B107" s="46" t="s">
        <v>150</v>
      </c>
      <c r="C107" s="45" t="s">
        <v>149</v>
      </c>
      <c r="D107" s="44" t="s">
        <v>80</v>
      </c>
      <c r="E107" s="43">
        <v>16620.96</v>
      </c>
      <c r="F107" s="40" t="s">
        <v>79</v>
      </c>
      <c r="I107" s="47"/>
    </row>
    <row r="108" spans="2:9">
      <c r="B108" s="46" t="s">
        <v>150</v>
      </c>
      <c r="C108" s="45" t="s">
        <v>149</v>
      </c>
      <c r="D108" s="44" t="s">
        <v>72</v>
      </c>
      <c r="E108" s="43">
        <v>31184082.520000018</v>
      </c>
      <c r="F108" s="40" t="s">
        <v>71</v>
      </c>
      <c r="I108" s="47"/>
    </row>
    <row r="109" spans="2:9">
      <c r="B109" s="46" t="s">
        <v>150</v>
      </c>
      <c r="C109" s="45" t="s">
        <v>149</v>
      </c>
      <c r="D109" s="44" t="s">
        <v>69</v>
      </c>
      <c r="E109" s="43">
        <v>3671.7599999999998</v>
      </c>
      <c r="F109" s="40" t="s">
        <v>68</v>
      </c>
      <c r="I109" s="47"/>
    </row>
    <row r="110" spans="2:9">
      <c r="B110" s="46"/>
      <c r="C110" s="45"/>
      <c r="D110" s="42" t="s">
        <v>50</v>
      </c>
      <c r="E110" s="41">
        <f>SUBTOTAL(9,E107:E109)</f>
        <v>31204375.240000021</v>
      </c>
      <c r="F110" s="48"/>
      <c r="I110" s="47"/>
    </row>
    <row r="111" spans="2:9">
      <c r="B111" s="52"/>
      <c r="C111" s="51"/>
      <c r="D111" s="50"/>
      <c r="E111" s="49"/>
      <c r="F111" s="48"/>
      <c r="I111" s="47"/>
    </row>
    <row r="112" spans="2:9">
      <c r="B112" s="54" t="s">
        <v>148</v>
      </c>
      <c r="C112" s="37" t="s">
        <v>147</v>
      </c>
      <c r="D112" s="44" t="s">
        <v>72</v>
      </c>
      <c r="E112" s="43">
        <v>8393.119999999999</v>
      </c>
      <c r="F112" s="40" t="s">
        <v>71</v>
      </c>
      <c r="I112" s="47"/>
    </row>
    <row r="113" spans="2:9">
      <c r="B113" s="52"/>
      <c r="C113" s="51"/>
      <c r="D113" s="50"/>
      <c r="E113" s="49"/>
      <c r="F113" s="48"/>
      <c r="I113" s="47"/>
    </row>
    <row r="114" spans="2:9">
      <c r="B114" s="54" t="s">
        <v>146</v>
      </c>
      <c r="C114" s="37" t="s">
        <v>145</v>
      </c>
      <c r="D114" s="44" t="s">
        <v>72</v>
      </c>
      <c r="E114" s="53">
        <v>8.6599999999999984</v>
      </c>
      <c r="F114" s="40" t="s">
        <v>71</v>
      </c>
      <c r="I114" s="47"/>
    </row>
    <row r="115" spans="2:9">
      <c r="B115" s="54" t="s">
        <v>146</v>
      </c>
      <c r="C115" s="37" t="s">
        <v>145</v>
      </c>
      <c r="D115" s="44" t="s">
        <v>69</v>
      </c>
      <c r="E115" s="53">
        <v>87035.900000000009</v>
      </c>
      <c r="F115" s="40" t="s">
        <v>68</v>
      </c>
      <c r="I115" s="47"/>
    </row>
    <row r="116" spans="2:9">
      <c r="B116" s="54"/>
      <c r="D116" s="42" t="s">
        <v>50</v>
      </c>
      <c r="E116" s="41">
        <f>SUBTOTAL(9,E114:E115)</f>
        <v>87044.560000000012</v>
      </c>
      <c r="F116" s="48"/>
      <c r="I116" s="47"/>
    </row>
    <row r="117" spans="2:9">
      <c r="B117" s="52"/>
      <c r="C117" s="51"/>
      <c r="D117" s="50"/>
      <c r="E117" s="49"/>
      <c r="F117" s="48"/>
      <c r="I117" s="47"/>
    </row>
    <row r="118" spans="2:9">
      <c r="B118" s="54" t="s">
        <v>144</v>
      </c>
      <c r="C118" s="37" t="s">
        <v>143</v>
      </c>
      <c r="D118" s="44" t="s">
        <v>72</v>
      </c>
      <c r="E118" s="53">
        <v>47031.380000000041</v>
      </c>
      <c r="F118" s="40" t="s">
        <v>71</v>
      </c>
      <c r="I118" s="47"/>
    </row>
    <row r="119" spans="2:9">
      <c r="B119" s="54" t="s">
        <v>144</v>
      </c>
      <c r="C119" s="37" t="s">
        <v>143</v>
      </c>
      <c r="D119" s="44" t="s">
        <v>69</v>
      </c>
      <c r="E119" s="53">
        <v>244846.42999999982</v>
      </c>
      <c r="F119" s="40" t="s">
        <v>68</v>
      </c>
      <c r="I119" s="47"/>
    </row>
    <row r="120" spans="2:9">
      <c r="B120" s="54"/>
      <c r="D120" s="42" t="s">
        <v>50</v>
      </c>
      <c r="E120" s="41">
        <f>SUBTOTAL(9,E118:E119)</f>
        <v>291877.80999999988</v>
      </c>
      <c r="F120" s="48"/>
      <c r="I120" s="47"/>
    </row>
    <row r="121" spans="2:9">
      <c r="B121" s="52"/>
      <c r="C121" s="51"/>
      <c r="D121" s="50"/>
      <c r="E121" s="49"/>
      <c r="F121" s="48"/>
      <c r="I121" s="47"/>
    </row>
    <row r="122" spans="2:9">
      <c r="B122" s="54" t="s">
        <v>142</v>
      </c>
      <c r="C122" s="37" t="s">
        <v>141</v>
      </c>
      <c r="D122" s="44" t="s">
        <v>72</v>
      </c>
      <c r="E122" s="53">
        <v>23.819999999999986</v>
      </c>
      <c r="F122" s="40" t="s">
        <v>71</v>
      </c>
      <c r="I122" s="47"/>
    </row>
    <row r="123" spans="2:9">
      <c r="B123" s="54" t="s">
        <v>142</v>
      </c>
      <c r="C123" s="37" t="s">
        <v>141</v>
      </c>
      <c r="D123" s="44" t="s">
        <v>69</v>
      </c>
      <c r="E123" s="53">
        <v>139023.15000000014</v>
      </c>
      <c r="F123" s="40" t="s">
        <v>68</v>
      </c>
      <c r="I123" s="47"/>
    </row>
    <row r="124" spans="2:9">
      <c r="B124" s="54"/>
      <c r="D124" s="42" t="s">
        <v>50</v>
      </c>
      <c r="E124" s="41">
        <f>SUBTOTAL(9,E122:E123)</f>
        <v>139046.97000000015</v>
      </c>
      <c r="F124" s="48"/>
      <c r="I124" s="47"/>
    </row>
    <row r="125" spans="2:9">
      <c r="B125" s="52"/>
      <c r="C125" s="51"/>
      <c r="D125" s="50"/>
      <c r="E125" s="49"/>
      <c r="F125" s="48"/>
      <c r="I125" s="47"/>
    </row>
    <row r="126" spans="2:9">
      <c r="B126" s="54" t="s">
        <v>140</v>
      </c>
      <c r="C126" s="37" t="s">
        <v>139</v>
      </c>
      <c r="D126" s="44" t="s">
        <v>72</v>
      </c>
      <c r="E126" s="53">
        <v>0.57000000000000017</v>
      </c>
      <c r="F126" s="40" t="s">
        <v>71</v>
      </c>
      <c r="I126" s="47"/>
    </row>
    <row r="127" spans="2:9">
      <c r="B127" s="54" t="s">
        <v>140</v>
      </c>
      <c r="C127" s="37" t="s">
        <v>139</v>
      </c>
      <c r="D127" s="44" t="s">
        <v>69</v>
      </c>
      <c r="E127" s="53">
        <v>3249.329999999999</v>
      </c>
      <c r="F127" s="40" t="s">
        <v>68</v>
      </c>
      <c r="I127" s="47"/>
    </row>
    <row r="128" spans="2:9">
      <c r="B128" s="54"/>
      <c r="D128" s="42" t="s">
        <v>50</v>
      </c>
      <c r="E128" s="41">
        <f>SUBTOTAL(9,E126:E127)</f>
        <v>3249.8999999999992</v>
      </c>
      <c r="F128" s="48"/>
      <c r="I128" s="47"/>
    </row>
    <row r="129" spans="2:9">
      <c r="B129" s="52"/>
      <c r="C129" s="51"/>
      <c r="D129" s="50"/>
      <c r="E129" s="49"/>
      <c r="F129" s="48"/>
      <c r="I129" s="47"/>
    </row>
    <row r="130" spans="2:9">
      <c r="B130" s="54" t="s">
        <v>138</v>
      </c>
      <c r="C130" s="37" t="s">
        <v>137</v>
      </c>
      <c r="D130" s="44" t="s">
        <v>69</v>
      </c>
      <c r="E130" s="53">
        <v>1039.1700000000005</v>
      </c>
      <c r="F130" s="40" t="s">
        <v>68</v>
      </c>
      <c r="I130" s="47"/>
    </row>
    <row r="131" spans="2:9">
      <c r="B131" s="52"/>
      <c r="C131" s="51"/>
      <c r="D131" s="50"/>
      <c r="E131" s="49"/>
      <c r="F131" s="48"/>
      <c r="I131" s="47"/>
    </row>
    <row r="132" spans="2:9">
      <c r="B132" s="46" t="s">
        <v>136</v>
      </c>
      <c r="C132" s="45" t="s">
        <v>135</v>
      </c>
      <c r="D132" s="44" t="s">
        <v>80</v>
      </c>
      <c r="E132" s="43">
        <v>228.31</v>
      </c>
      <c r="F132" s="40" t="s">
        <v>79</v>
      </c>
      <c r="I132" s="47"/>
    </row>
    <row r="133" spans="2:9">
      <c r="B133" s="46" t="s">
        <v>136</v>
      </c>
      <c r="C133" s="45" t="s">
        <v>135</v>
      </c>
      <c r="D133" s="44" t="s">
        <v>72</v>
      </c>
      <c r="E133" s="43">
        <v>1409553.4100000001</v>
      </c>
      <c r="F133" s="40" t="s">
        <v>71</v>
      </c>
      <c r="I133" s="47"/>
    </row>
    <row r="134" spans="2:9">
      <c r="B134" s="46" t="s">
        <v>136</v>
      </c>
      <c r="C134" s="45" t="s">
        <v>135</v>
      </c>
      <c r="D134" s="44" t="s">
        <v>69</v>
      </c>
      <c r="E134" s="43">
        <v>66334.969999999987</v>
      </c>
      <c r="F134" s="40" t="s">
        <v>68</v>
      </c>
      <c r="I134" s="47"/>
    </row>
    <row r="135" spans="2:9">
      <c r="B135" s="46"/>
      <c r="C135" s="45"/>
      <c r="D135" s="42" t="s">
        <v>50</v>
      </c>
      <c r="E135" s="41">
        <f>SUBTOTAL(9,E132:E134)</f>
        <v>1476116.6900000002</v>
      </c>
      <c r="F135" s="48"/>
      <c r="I135" s="47"/>
    </row>
    <row r="136" spans="2:9">
      <c r="B136" s="52"/>
      <c r="C136" s="51"/>
      <c r="D136" s="50"/>
      <c r="E136" s="49"/>
      <c r="F136" s="48"/>
      <c r="I136" s="47"/>
    </row>
    <row r="137" spans="2:9">
      <c r="B137" s="54" t="s">
        <v>134</v>
      </c>
      <c r="C137" s="37" t="s">
        <v>126</v>
      </c>
      <c r="D137" s="44" t="s">
        <v>69</v>
      </c>
      <c r="E137" s="53">
        <v>0.63</v>
      </c>
      <c r="F137" s="40" t="s">
        <v>68</v>
      </c>
      <c r="I137" s="47"/>
    </row>
    <row r="138" spans="2:9">
      <c r="B138" s="52"/>
      <c r="C138" s="51"/>
      <c r="D138" s="50"/>
      <c r="E138" s="49"/>
      <c r="F138" s="48"/>
      <c r="I138" s="47"/>
    </row>
    <row r="139" spans="2:9">
      <c r="B139" s="54" t="s">
        <v>133</v>
      </c>
      <c r="C139" s="37" t="s">
        <v>132</v>
      </c>
      <c r="D139" s="44" t="s">
        <v>69</v>
      </c>
      <c r="E139" s="53">
        <v>22.11</v>
      </c>
      <c r="F139" s="40" t="s">
        <v>68</v>
      </c>
      <c r="I139" s="47"/>
    </row>
    <row r="140" spans="2:9">
      <c r="B140" s="52"/>
      <c r="C140" s="51"/>
      <c r="D140" s="50"/>
      <c r="E140" s="55"/>
      <c r="F140" s="48"/>
      <c r="I140" s="47"/>
    </row>
    <row r="141" spans="2:9">
      <c r="B141" s="54" t="s">
        <v>131</v>
      </c>
      <c r="C141" s="37" t="s">
        <v>130</v>
      </c>
      <c r="D141" s="44" t="s">
        <v>69</v>
      </c>
      <c r="E141" s="53">
        <v>43.099999999999994</v>
      </c>
      <c r="F141" s="40" t="s">
        <v>68</v>
      </c>
      <c r="I141" s="47"/>
    </row>
    <row r="142" spans="2:9">
      <c r="B142" s="52"/>
      <c r="C142" s="51"/>
      <c r="D142" s="50"/>
      <c r="E142" s="55"/>
      <c r="F142" s="48"/>
      <c r="I142" s="47"/>
    </row>
    <row r="143" spans="2:9">
      <c r="B143" s="54" t="s">
        <v>129</v>
      </c>
      <c r="C143" s="37" t="s">
        <v>128</v>
      </c>
      <c r="D143" s="44" t="s">
        <v>72</v>
      </c>
      <c r="E143" s="53">
        <v>2244.5600000000004</v>
      </c>
      <c r="F143" s="40" t="s">
        <v>71</v>
      </c>
      <c r="I143" s="47"/>
    </row>
    <row r="144" spans="2:9">
      <c r="B144" s="54" t="s">
        <v>129</v>
      </c>
      <c r="C144" s="37" t="s">
        <v>128</v>
      </c>
      <c r="D144" s="44" t="s">
        <v>69</v>
      </c>
      <c r="E144" s="53">
        <v>25.019999999999996</v>
      </c>
      <c r="F144" s="40" t="s">
        <v>68</v>
      </c>
      <c r="I144" s="47"/>
    </row>
    <row r="145" spans="2:9">
      <c r="B145" s="54"/>
      <c r="D145" s="42" t="s">
        <v>50</v>
      </c>
      <c r="E145" s="41">
        <f>SUBTOTAL(9,E143:E144)</f>
        <v>2269.5800000000004</v>
      </c>
      <c r="F145" s="48"/>
      <c r="I145" s="47"/>
    </row>
    <row r="146" spans="2:9">
      <c r="B146" s="52"/>
      <c r="C146" s="51"/>
      <c r="D146" s="50"/>
      <c r="E146" s="55"/>
      <c r="F146" s="48"/>
      <c r="I146" s="47"/>
    </row>
    <row r="147" spans="2:9">
      <c r="B147" s="54" t="s">
        <v>127</v>
      </c>
      <c r="C147" s="37" t="s">
        <v>126</v>
      </c>
      <c r="D147" s="44" t="s">
        <v>69</v>
      </c>
      <c r="E147" s="53">
        <v>256.4899999999999</v>
      </c>
      <c r="F147" s="40" t="s">
        <v>68</v>
      </c>
      <c r="I147" s="47"/>
    </row>
    <row r="148" spans="2:9">
      <c r="B148" s="52"/>
      <c r="C148" s="51"/>
      <c r="D148" s="50"/>
      <c r="E148" s="55"/>
      <c r="F148" s="48"/>
      <c r="I148" s="47"/>
    </row>
    <row r="149" spans="2:9">
      <c r="B149" s="54" t="s">
        <v>125</v>
      </c>
      <c r="C149" s="37" t="s">
        <v>124</v>
      </c>
      <c r="D149" s="44" t="s">
        <v>69</v>
      </c>
      <c r="E149" s="53">
        <v>32625.599999999955</v>
      </c>
      <c r="F149" s="40" t="s">
        <v>68</v>
      </c>
      <c r="I149" s="47"/>
    </row>
    <row r="150" spans="2:9">
      <c r="B150" s="52"/>
      <c r="C150" s="51"/>
      <c r="D150" s="50"/>
      <c r="E150" s="55"/>
      <c r="F150" s="48"/>
      <c r="I150" s="47"/>
    </row>
    <row r="151" spans="2:9">
      <c r="B151" s="54" t="s">
        <v>123</v>
      </c>
      <c r="C151" s="37" t="s">
        <v>122</v>
      </c>
      <c r="D151" s="44" t="s">
        <v>69</v>
      </c>
      <c r="E151" s="53">
        <v>4093.1899999999969</v>
      </c>
      <c r="F151" s="40" t="s">
        <v>68</v>
      </c>
      <c r="I151" s="47"/>
    </row>
    <row r="152" spans="2:9">
      <c r="B152" s="52"/>
      <c r="C152" s="51"/>
      <c r="D152" s="50"/>
      <c r="E152" s="49"/>
      <c r="F152" s="48"/>
      <c r="I152" s="47"/>
    </row>
    <row r="153" spans="2:9">
      <c r="B153" s="46" t="s">
        <v>121</v>
      </c>
      <c r="C153" s="45" t="s">
        <v>120</v>
      </c>
      <c r="D153" s="44" t="s">
        <v>72</v>
      </c>
      <c r="E153" s="43">
        <v>65330.799999999988</v>
      </c>
      <c r="F153" s="40" t="s">
        <v>71</v>
      </c>
      <c r="I153" s="47"/>
    </row>
    <row r="154" spans="2:9">
      <c r="B154" s="46" t="s">
        <v>121</v>
      </c>
      <c r="C154" s="45" t="s">
        <v>120</v>
      </c>
      <c r="D154" s="44" t="s">
        <v>69</v>
      </c>
      <c r="E154" s="43">
        <v>72.489999999999966</v>
      </c>
      <c r="F154" s="40" t="s">
        <v>68</v>
      </c>
      <c r="I154" s="47"/>
    </row>
    <row r="155" spans="2:9">
      <c r="B155" s="46"/>
      <c r="C155" s="45"/>
      <c r="D155" s="42" t="s">
        <v>50</v>
      </c>
      <c r="E155" s="41">
        <f>SUBTOTAL(9,E153:E154)</f>
        <v>65403.289999999986</v>
      </c>
      <c r="F155" s="48"/>
      <c r="I155" s="47"/>
    </row>
    <row r="156" spans="2:9">
      <c r="B156" s="52"/>
      <c r="C156" s="51"/>
      <c r="D156" s="50"/>
      <c r="E156" s="49"/>
      <c r="F156" s="48"/>
      <c r="I156" s="47"/>
    </row>
    <row r="157" spans="2:9">
      <c r="B157" s="54" t="s">
        <v>119</v>
      </c>
      <c r="C157" s="37" t="s">
        <v>118</v>
      </c>
      <c r="D157" s="44" t="s">
        <v>69</v>
      </c>
      <c r="E157" s="53">
        <v>13747.490000000003</v>
      </c>
      <c r="F157" s="40" t="s">
        <v>68</v>
      </c>
      <c r="I157" s="47"/>
    </row>
    <row r="158" spans="2:9">
      <c r="B158" s="52"/>
      <c r="C158" s="51"/>
      <c r="D158" s="50"/>
      <c r="E158" s="49"/>
      <c r="F158" s="48"/>
      <c r="I158" s="47"/>
    </row>
    <row r="159" spans="2:9">
      <c r="B159" s="46" t="s">
        <v>117</v>
      </c>
      <c r="C159" s="45" t="s">
        <v>116</v>
      </c>
      <c r="D159" s="44" t="s">
        <v>72</v>
      </c>
      <c r="E159" s="43">
        <v>6869619.8100000024</v>
      </c>
      <c r="F159" s="40" t="s">
        <v>71</v>
      </c>
      <c r="I159" s="47"/>
    </row>
    <row r="160" spans="2:9">
      <c r="B160" s="46" t="s">
        <v>117</v>
      </c>
      <c r="C160" s="45" t="s">
        <v>116</v>
      </c>
      <c r="D160" s="44" t="s">
        <v>69</v>
      </c>
      <c r="E160" s="43">
        <v>-51.9</v>
      </c>
      <c r="F160" s="40" t="s">
        <v>68</v>
      </c>
      <c r="I160" s="47"/>
    </row>
    <row r="161" spans="2:9">
      <c r="B161" s="46"/>
      <c r="C161" s="45"/>
      <c r="D161" s="42" t="s">
        <v>50</v>
      </c>
      <c r="E161" s="41">
        <f>SUBTOTAL(9,E159:E160)</f>
        <v>6869567.910000002</v>
      </c>
      <c r="F161" s="48"/>
      <c r="I161" s="47"/>
    </row>
    <row r="162" spans="2:9">
      <c r="B162" s="52"/>
      <c r="C162" s="51"/>
      <c r="D162" s="50"/>
      <c r="E162" s="49"/>
      <c r="F162" s="48"/>
      <c r="I162" s="47"/>
    </row>
    <row r="163" spans="2:9">
      <c r="B163" s="54" t="s">
        <v>115</v>
      </c>
      <c r="C163" s="37" t="s">
        <v>114</v>
      </c>
      <c r="D163" s="44" t="s">
        <v>69</v>
      </c>
      <c r="E163" s="53">
        <v>59393.54000000011</v>
      </c>
      <c r="F163" s="40" t="s">
        <v>68</v>
      </c>
      <c r="I163" s="47"/>
    </row>
    <row r="164" spans="2:9">
      <c r="B164" s="52"/>
      <c r="C164" s="51"/>
      <c r="D164" s="50"/>
      <c r="E164" s="49"/>
      <c r="F164" s="48"/>
      <c r="I164" s="47"/>
    </row>
    <row r="165" spans="2:9" ht="30">
      <c r="B165" s="54" t="s">
        <v>113</v>
      </c>
      <c r="C165" s="37" t="s">
        <v>112</v>
      </c>
      <c r="D165" s="44" t="s">
        <v>69</v>
      </c>
      <c r="E165" s="53">
        <v>3189.3199999999993</v>
      </c>
      <c r="F165" s="40" t="s">
        <v>68</v>
      </c>
      <c r="I165" s="47"/>
    </row>
    <row r="166" spans="2:9">
      <c r="B166" s="52"/>
      <c r="C166" s="51"/>
      <c r="D166" s="50"/>
      <c r="E166" s="55"/>
      <c r="F166" s="48"/>
      <c r="I166" s="47"/>
    </row>
    <row r="167" spans="2:9">
      <c r="B167" s="54" t="s">
        <v>111</v>
      </c>
      <c r="C167" s="37" t="s">
        <v>110</v>
      </c>
      <c r="D167" s="44" t="s">
        <v>69</v>
      </c>
      <c r="E167" s="53">
        <v>6302.6200000000044</v>
      </c>
      <c r="F167" s="40" t="s">
        <v>68</v>
      </c>
      <c r="I167" s="47"/>
    </row>
    <row r="168" spans="2:9">
      <c r="B168" s="52"/>
      <c r="C168" s="51"/>
      <c r="D168" s="50"/>
      <c r="E168" s="55"/>
      <c r="F168" s="48"/>
      <c r="I168" s="47"/>
    </row>
    <row r="169" spans="2:9">
      <c r="B169" s="54" t="s">
        <v>109</v>
      </c>
      <c r="C169" s="37" t="s">
        <v>108</v>
      </c>
      <c r="D169" s="44" t="s">
        <v>69</v>
      </c>
      <c r="E169" s="53">
        <v>1434.7899999999979</v>
      </c>
      <c r="F169" s="40" t="s">
        <v>68</v>
      </c>
      <c r="I169" s="47"/>
    </row>
    <row r="170" spans="2:9">
      <c r="B170" s="52"/>
      <c r="C170" s="51"/>
      <c r="D170" s="50"/>
      <c r="E170" s="49"/>
      <c r="F170" s="48"/>
      <c r="I170" s="47"/>
    </row>
    <row r="171" spans="2:9">
      <c r="B171" s="46" t="s">
        <v>107</v>
      </c>
      <c r="C171" s="45" t="s">
        <v>106</v>
      </c>
      <c r="D171" s="44" t="s">
        <v>72</v>
      </c>
      <c r="E171" s="43">
        <v>153749.72</v>
      </c>
      <c r="F171" s="40" t="s">
        <v>71</v>
      </c>
      <c r="I171" s="47"/>
    </row>
    <row r="172" spans="2:9">
      <c r="B172" s="46" t="s">
        <v>107</v>
      </c>
      <c r="C172" s="45" t="s">
        <v>106</v>
      </c>
      <c r="D172" s="44" t="s">
        <v>69</v>
      </c>
      <c r="E172" s="43">
        <v>8.4200000000000017</v>
      </c>
      <c r="F172" s="40" t="s">
        <v>68</v>
      </c>
      <c r="I172" s="47"/>
    </row>
    <row r="173" spans="2:9">
      <c r="B173" s="46"/>
      <c r="C173" s="45"/>
      <c r="D173" s="42" t="s">
        <v>50</v>
      </c>
      <c r="E173" s="41">
        <f>SUBTOTAL(9,E171:E172)</f>
        <v>153758.14000000001</v>
      </c>
      <c r="F173" s="48"/>
      <c r="I173" s="47"/>
    </row>
    <row r="174" spans="2:9">
      <c r="B174" s="52"/>
      <c r="C174" s="51"/>
      <c r="D174" s="50"/>
      <c r="E174" s="49"/>
      <c r="F174" s="48"/>
      <c r="I174" s="47"/>
    </row>
    <row r="175" spans="2:9">
      <c r="B175" s="54" t="s">
        <v>105</v>
      </c>
      <c r="C175" s="37" t="s">
        <v>104</v>
      </c>
      <c r="D175" s="44" t="s">
        <v>72</v>
      </c>
      <c r="E175" s="53">
        <v>1261772.8099999998</v>
      </c>
      <c r="F175" s="40" t="s">
        <v>71</v>
      </c>
      <c r="I175" s="47"/>
    </row>
    <row r="176" spans="2:9">
      <c r="B176" s="52"/>
      <c r="C176" s="51"/>
      <c r="D176" s="50"/>
      <c r="E176" s="49"/>
      <c r="F176" s="48"/>
      <c r="I176" s="47"/>
    </row>
    <row r="177" spans="2:9">
      <c r="B177" s="46" t="s">
        <v>103</v>
      </c>
      <c r="C177" s="45" t="s">
        <v>102</v>
      </c>
      <c r="D177" s="44" t="s">
        <v>72</v>
      </c>
      <c r="E177" s="43">
        <v>10078748.040000003</v>
      </c>
      <c r="F177" s="40" t="s">
        <v>71</v>
      </c>
      <c r="I177" s="47"/>
    </row>
    <row r="178" spans="2:9">
      <c r="B178" s="52"/>
      <c r="C178" s="51"/>
      <c r="D178" s="50"/>
      <c r="E178" s="49"/>
      <c r="F178" s="48"/>
      <c r="I178" s="47"/>
    </row>
    <row r="179" spans="2:9">
      <c r="B179" s="46" t="s">
        <v>101</v>
      </c>
      <c r="C179" s="45" t="s">
        <v>100</v>
      </c>
      <c r="D179" s="44" t="s">
        <v>72</v>
      </c>
      <c r="E179" s="43">
        <v>1626182.35</v>
      </c>
      <c r="F179" s="40" t="s">
        <v>71</v>
      </c>
      <c r="I179" s="47"/>
    </row>
    <row r="180" spans="2:9">
      <c r="B180" s="46" t="s">
        <v>101</v>
      </c>
      <c r="C180" s="45" t="s">
        <v>100</v>
      </c>
      <c r="D180" s="44" t="s">
        <v>69</v>
      </c>
      <c r="E180" s="43">
        <v>25.389999999999993</v>
      </c>
      <c r="F180" s="40" t="s">
        <v>68</v>
      </c>
      <c r="I180" s="47"/>
    </row>
    <row r="181" spans="2:9">
      <c r="B181" s="46"/>
      <c r="C181" s="45"/>
      <c r="D181" s="42" t="s">
        <v>50</v>
      </c>
      <c r="E181" s="41">
        <f>SUBTOTAL(9,E179:E180)</f>
        <v>1626207.74</v>
      </c>
      <c r="F181" s="48"/>
      <c r="I181" s="47"/>
    </row>
    <row r="182" spans="2:9">
      <c r="B182" s="52"/>
      <c r="C182" s="51"/>
      <c r="D182" s="50"/>
      <c r="E182" s="49"/>
      <c r="F182" s="48"/>
      <c r="I182" s="47"/>
    </row>
    <row r="183" spans="2:9">
      <c r="B183" s="46" t="s">
        <v>99</v>
      </c>
      <c r="C183" s="45" t="s">
        <v>98</v>
      </c>
      <c r="D183" s="44" t="s">
        <v>80</v>
      </c>
      <c r="E183" s="43">
        <v>250988.21000000002</v>
      </c>
      <c r="F183" s="40" t="s">
        <v>79</v>
      </c>
      <c r="I183" s="47"/>
    </row>
    <row r="184" spans="2:9">
      <c r="B184" s="46" t="s">
        <v>99</v>
      </c>
      <c r="C184" s="45" t="s">
        <v>98</v>
      </c>
      <c r="D184" s="44" t="s">
        <v>72</v>
      </c>
      <c r="E184" s="43">
        <v>178473.95</v>
      </c>
      <c r="F184" s="40" t="s">
        <v>71</v>
      </c>
      <c r="I184" s="47"/>
    </row>
    <row r="185" spans="2:9">
      <c r="B185" s="46"/>
      <c r="C185" s="45"/>
      <c r="D185" s="42" t="s">
        <v>50</v>
      </c>
      <c r="E185" s="41">
        <f>SUBTOTAL(9,E183:E184)</f>
        <v>429462.16000000003</v>
      </c>
      <c r="F185" s="48"/>
      <c r="I185" s="47"/>
    </row>
    <row r="186" spans="2:9">
      <c r="B186" s="52"/>
      <c r="C186" s="51"/>
      <c r="D186" s="50"/>
      <c r="E186" s="49"/>
      <c r="F186" s="48"/>
      <c r="I186" s="47"/>
    </row>
    <row r="187" spans="2:9">
      <c r="B187" s="46">
        <v>920</v>
      </c>
      <c r="C187" s="45" t="s">
        <v>97</v>
      </c>
      <c r="D187" s="44" t="s">
        <v>96</v>
      </c>
      <c r="E187" s="43">
        <v>-1041.46</v>
      </c>
      <c r="F187" s="40" t="s">
        <v>95</v>
      </c>
      <c r="I187" s="47"/>
    </row>
    <row r="188" spans="2:9">
      <c r="B188" s="46">
        <v>920</v>
      </c>
      <c r="C188" s="45" t="s">
        <v>97</v>
      </c>
      <c r="D188" s="44" t="s">
        <v>69</v>
      </c>
      <c r="E188" s="43">
        <v>-210782.71000000014</v>
      </c>
      <c r="F188" s="40" t="s">
        <v>68</v>
      </c>
      <c r="I188" s="47"/>
    </row>
    <row r="189" spans="2:9">
      <c r="B189" s="46"/>
      <c r="C189" s="45"/>
      <c r="D189" s="42" t="s">
        <v>50</v>
      </c>
      <c r="E189" s="41">
        <f>SUBTOTAL(9,E187:E188)</f>
        <v>-211824.17000000013</v>
      </c>
      <c r="F189" s="48"/>
      <c r="I189" s="47"/>
    </row>
    <row r="190" spans="2:9">
      <c r="B190" s="52"/>
      <c r="C190" s="51"/>
      <c r="D190" s="50"/>
      <c r="E190" s="49"/>
      <c r="F190" s="48"/>
      <c r="I190" s="47"/>
    </row>
    <row r="191" spans="2:9">
      <c r="B191" s="46">
        <v>923</v>
      </c>
      <c r="C191" s="45" t="s">
        <v>90</v>
      </c>
      <c r="D191" s="44" t="s">
        <v>84</v>
      </c>
      <c r="E191" s="43">
        <v>1749783.8199999989</v>
      </c>
      <c r="F191" s="40" t="s">
        <v>83</v>
      </c>
      <c r="I191" s="47"/>
    </row>
    <row r="192" spans="2:9">
      <c r="B192" s="46">
        <v>923</v>
      </c>
      <c r="C192" s="45" t="s">
        <v>90</v>
      </c>
      <c r="D192" s="44" t="s">
        <v>96</v>
      </c>
      <c r="E192" s="43">
        <v>1043307.1900000004</v>
      </c>
      <c r="F192" s="40" t="s">
        <v>95</v>
      </c>
      <c r="I192" s="47"/>
    </row>
    <row r="193" spans="2:9">
      <c r="B193" s="46">
        <v>923</v>
      </c>
      <c r="C193" s="45" t="s">
        <v>90</v>
      </c>
      <c r="D193" s="44" t="s">
        <v>82</v>
      </c>
      <c r="E193" s="43">
        <v>16146257.530000009</v>
      </c>
      <c r="F193" s="40" t="s">
        <v>81</v>
      </c>
      <c r="I193" s="47"/>
    </row>
    <row r="194" spans="2:9">
      <c r="B194" s="46">
        <v>923</v>
      </c>
      <c r="C194" s="45" t="s">
        <v>90</v>
      </c>
      <c r="D194" s="44" t="s">
        <v>80</v>
      </c>
      <c r="E194" s="43">
        <v>14107751.63000001</v>
      </c>
      <c r="F194" s="40" t="s">
        <v>79</v>
      </c>
      <c r="I194" s="47"/>
    </row>
    <row r="195" spans="2:9">
      <c r="B195" s="46">
        <v>923</v>
      </c>
      <c r="C195" s="45" t="s">
        <v>90</v>
      </c>
      <c r="D195" s="44" t="s">
        <v>78</v>
      </c>
      <c r="E195" s="43">
        <v>6497571.1099999994</v>
      </c>
      <c r="F195" s="40" t="s">
        <v>77</v>
      </c>
      <c r="I195" s="47"/>
    </row>
    <row r="196" spans="2:9">
      <c r="B196" s="46">
        <v>923</v>
      </c>
      <c r="C196" s="45" t="s">
        <v>90</v>
      </c>
      <c r="D196" s="44" t="s">
        <v>72</v>
      </c>
      <c r="E196" s="43">
        <v>24245844.820000041</v>
      </c>
      <c r="F196" s="40" t="s">
        <v>71</v>
      </c>
      <c r="I196" s="47"/>
    </row>
    <row r="197" spans="2:9">
      <c r="B197" s="46">
        <v>923</v>
      </c>
      <c r="C197" s="45" t="s">
        <v>90</v>
      </c>
      <c r="D197" s="44" t="s">
        <v>76</v>
      </c>
      <c r="E197" s="43">
        <v>7831738.3300000066</v>
      </c>
      <c r="F197" s="40" t="s">
        <v>75</v>
      </c>
      <c r="I197" s="47"/>
    </row>
    <row r="198" spans="2:9">
      <c r="B198" s="46">
        <v>923</v>
      </c>
      <c r="C198" s="45" t="s">
        <v>90</v>
      </c>
      <c r="D198" s="44" t="s">
        <v>94</v>
      </c>
      <c r="E198" s="43">
        <v>577316.34999999963</v>
      </c>
      <c r="F198" s="40" t="s">
        <v>93</v>
      </c>
      <c r="I198" s="47"/>
    </row>
    <row r="199" spans="2:9">
      <c r="B199" s="46">
        <v>923</v>
      </c>
      <c r="C199" s="45" t="s">
        <v>90</v>
      </c>
      <c r="D199" s="44" t="s">
        <v>92</v>
      </c>
      <c r="E199" s="43">
        <v>1814219.8499999999</v>
      </c>
      <c r="F199" s="40" t="s">
        <v>91</v>
      </c>
      <c r="I199" s="47"/>
    </row>
    <row r="200" spans="2:9">
      <c r="B200" s="46">
        <v>923</v>
      </c>
      <c r="C200" s="45" t="s">
        <v>90</v>
      </c>
      <c r="D200" s="44" t="s">
        <v>87</v>
      </c>
      <c r="E200" s="43">
        <v>7058687.9899999993</v>
      </c>
      <c r="F200" s="40" t="s">
        <v>86</v>
      </c>
      <c r="I200" s="47"/>
    </row>
    <row r="201" spans="2:9">
      <c r="B201" s="46">
        <v>923</v>
      </c>
      <c r="C201" s="45" t="s">
        <v>90</v>
      </c>
      <c r="D201" s="44" t="s">
        <v>69</v>
      </c>
      <c r="E201" s="43">
        <v>253751.63999999996</v>
      </c>
      <c r="F201" s="40" t="s">
        <v>68</v>
      </c>
      <c r="I201" s="47"/>
    </row>
    <row r="202" spans="2:9">
      <c r="B202" s="46"/>
      <c r="C202" s="45"/>
      <c r="D202" s="42" t="s">
        <v>50</v>
      </c>
      <c r="E202" s="41">
        <f>SUBTOTAL(9,E191:E201)</f>
        <v>81326230.26000005</v>
      </c>
      <c r="F202" s="48"/>
      <c r="I202" s="47"/>
    </row>
    <row r="203" spans="2:9">
      <c r="B203" s="52"/>
      <c r="C203" s="51"/>
      <c r="D203" s="50"/>
      <c r="E203" s="49"/>
      <c r="F203" s="48"/>
      <c r="I203" s="47"/>
    </row>
    <row r="204" spans="2:9">
      <c r="B204" s="46">
        <v>924</v>
      </c>
      <c r="C204" s="45" t="s">
        <v>89</v>
      </c>
      <c r="D204" s="44" t="s">
        <v>82</v>
      </c>
      <c r="E204" s="43">
        <v>53479.489999999991</v>
      </c>
      <c r="F204" s="40" t="s">
        <v>81</v>
      </c>
      <c r="I204" s="47"/>
    </row>
    <row r="205" spans="2:9">
      <c r="B205" s="52"/>
      <c r="C205" s="51"/>
      <c r="D205" s="50"/>
      <c r="E205" s="49"/>
      <c r="F205" s="48"/>
      <c r="I205" s="47"/>
    </row>
    <row r="206" spans="2:9">
      <c r="B206" s="54">
        <v>925</v>
      </c>
      <c r="C206" s="37" t="s">
        <v>88</v>
      </c>
      <c r="D206" s="44" t="s">
        <v>78</v>
      </c>
      <c r="E206" s="53">
        <v>3006</v>
      </c>
      <c r="F206" s="40" t="s">
        <v>77</v>
      </c>
      <c r="I206" s="47"/>
    </row>
    <row r="207" spans="2:9">
      <c r="B207" s="54">
        <v>925</v>
      </c>
      <c r="C207" s="37" t="s">
        <v>88</v>
      </c>
      <c r="D207" s="44" t="s">
        <v>87</v>
      </c>
      <c r="E207" s="53">
        <v>3989.92</v>
      </c>
      <c r="F207" s="40" t="s">
        <v>86</v>
      </c>
      <c r="I207" s="47"/>
    </row>
    <row r="208" spans="2:9">
      <c r="B208" s="54"/>
      <c r="D208" s="42" t="s">
        <v>50</v>
      </c>
      <c r="E208" s="41">
        <f>SUBTOTAL(9,E206:E207)</f>
        <v>6995.92</v>
      </c>
      <c r="F208" s="48"/>
      <c r="I208" s="47"/>
    </row>
    <row r="209" spans="2:9">
      <c r="B209" s="52"/>
      <c r="C209" s="51"/>
      <c r="D209" s="50"/>
      <c r="E209" s="49"/>
      <c r="F209" s="48"/>
      <c r="I209" s="47"/>
    </row>
    <row r="210" spans="2:9">
      <c r="B210" s="54">
        <v>926</v>
      </c>
      <c r="C210" s="37" t="s">
        <v>85</v>
      </c>
      <c r="D210" s="44" t="s">
        <v>69</v>
      </c>
      <c r="E210" s="53">
        <v>7.09</v>
      </c>
      <c r="F210" s="40" t="s">
        <v>68</v>
      </c>
      <c r="I210" s="47"/>
    </row>
    <row r="211" spans="2:9">
      <c r="B211" s="52"/>
      <c r="C211" s="51"/>
      <c r="D211" s="50"/>
      <c r="E211" s="49"/>
      <c r="F211" s="48"/>
      <c r="I211" s="47"/>
    </row>
    <row r="212" spans="2:9">
      <c r="B212" s="46" t="s">
        <v>74</v>
      </c>
      <c r="C212" s="45" t="s">
        <v>73</v>
      </c>
      <c r="D212" s="44" t="s">
        <v>84</v>
      </c>
      <c r="E212" s="43">
        <v>908126.79999999993</v>
      </c>
      <c r="F212" s="40" t="s">
        <v>83</v>
      </c>
    </row>
    <row r="213" spans="2:9">
      <c r="B213" s="46" t="s">
        <v>74</v>
      </c>
      <c r="C213" s="45" t="s">
        <v>73</v>
      </c>
      <c r="D213" s="44" t="s">
        <v>82</v>
      </c>
      <c r="E213" s="43">
        <v>1445.9100000000003</v>
      </c>
      <c r="F213" s="40" t="s">
        <v>81</v>
      </c>
    </row>
    <row r="214" spans="2:9">
      <c r="B214" s="46" t="s">
        <v>74</v>
      </c>
      <c r="C214" s="45" t="s">
        <v>73</v>
      </c>
      <c r="D214" s="44" t="s">
        <v>80</v>
      </c>
      <c r="E214" s="43">
        <v>9018.9499999999989</v>
      </c>
      <c r="F214" s="40" t="s">
        <v>79</v>
      </c>
    </row>
    <row r="215" spans="2:9">
      <c r="B215" s="46" t="s">
        <v>74</v>
      </c>
      <c r="C215" s="45" t="s">
        <v>73</v>
      </c>
      <c r="D215" s="44" t="s">
        <v>78</v>
      </c>
      <c r="E215" s="43">
        <v>1747.88</v>
      </c>
      <c r="F215" s="40" t="s">
        <v>77</v>
      </c>
    </row>
    <row r="216" spans="2:9">
      <c r="B216" s="46" t="s">
        <v>74</v>
      </c>
      <c r="C216" s="45" t="s">
        <v>73</v>
      </c>
      <c r="D216" s="44" t="s">
        <v>72</v>
      </c>
      <c r="E216" s="43">
        <v>1285.92</v>
      </c>
      <c r="F216" s="40" t="s">
        <v>71</v>
      </c>
    </row>
    <row r="217" spans="2:9">
      <c r="B217" s="46" t="s">
        <v>74</v>
      </c>
      <c r="C217" s="45" t="s">
        <v>73</v>
      </c>
      <c r="D217" s="44" t="s">
        <v>76</v>
      </c>
      <c r="E217" s="43">
        <v>11067.05</v>
      </c>
      <c r="F217" s="40" t="s">
        <v>75</v>
      </c>
    </row>
    <row r="218" spans="2:9">
      <c r="B218" s="46" t="s">
        <v>74</v>
      </c>
      <c r="C218" s="45" t="s">
        <v>73</v>
      </c>
      <c r="D218" s="44" t="s">
        <v>69</v>
      </c>
      <c r="E218" s="43">
        <v>392.52999999999986</v>
      </c>
      <c r="F218" s="40" t="s">
        <v>68</v>
      </c>
    </row>
    <row r="219" spans="2:9">
      <c r="B219" s="46"/>
      <c r="C219" s="45"/>
      <c r="D219" s="42" t="s">
        <v>50</v>
      </c>
      <c r="E219" s="41">
        <f>SUBTOTAL(9,E212:E218)</f>
        <v>933085.04</v>
      </c>
      <c r="F219" s="48"/>
    </row>
    <row r="220" spans="2:9">
      <c r="B220" s="52"/>
      <c r="C220" s="51"/>
      <c r="D220" s="50"/>
      <c r="E220" s="49"/>
      <c r="F220" s="48"/>
      <c r="I220" s="47"/>
    </row>
    <row r="221" spans="2:9">
      <c r="B221" s="46">
        <v>932</v>
      </c>
      <c r="C221" s="45" t="s">
        <v>70</v>
      </c>
      <c r="D221" s="44" t="s">
        <v>72</v>
      </c>
      <c r="E221" s="43">
        <v>10.95</v>
      </c>
      <c r="F221" s="40" t="s">
        <v>71</v>
      </c>
    </row>
    <row r="222" spans="2:9">
      <c r="B222" s="52"/>
      <c r="C222" s="51"/>
      <c r="D222" s="50"/>
      <c r="E222" s="49"/>
      <c r="F222" s="48"/>
      <c r="I222" s="47"/>
    </row>
    <row r="223" spans="2:9">
      <c r="B223" s="46">
        <v>935</v>
      </c>
      <c r="C223" s="45" t="s">
        <v>70</v>
      </c>
      <c r="D223" s="44" t="s">
        <v>72</v>
      </c>
      <c r="E223" s="43">
        <v>64.05</v>
      </c>
      <c r="F223" s="40" t="s">
        <v>71</v>
      </c>
    </row>
    <row r="224" spans="2:9">
      <c r="B224" s="46">
        <v>935</v>
      </c>
      <c r="C224" s="45" t="s">
        <v>70</v>
      </c>
      <c r="D224" s="44" t="s">
        <v>69</v>
      </c>
      <c r="E224" s="43">
        <v>46.36</v>
      </c>
      <c r="F224" s="40" t="s">
        <v>68</v>
      </c>
    </row>
    <row r="225" spans="4:6">
      <c r="D225" s="42" t="s">
        <v>50</v>
      </c>
      <c r="E225" s="41">
        <f>SUBTOTAL(9,E223:E224)</f>
        <v>110.41</v>
      </c>
    </row>
    <row r="226" spans="4:6">
      <c r="D226" s="39"/>
      <c r="E226" s="38"/>
      <c r="F226" s="40"/>
    </row>
    <row r="227" spans="4:6" ht="15.75">
      <c r="D227" s="211" t="s">
        <v>604</v>
      </c>
      <c r="E227" s="212"/>
      <c r="F227" s="40"/>
    </row>
    <row r="228" spans="4:6" ht="15" customHeight="1">
      <c r="D228" s="213" t="s">
        <v>605</v>
      </c>
      <c r="E228" s="214"/>
      <c r="F228" s="40"/>
    </row>
    <row r="229" spans="4:6">
      <c r="D229" s="145" t="s">
        <v>67</v>
      </c>
      <c r="E229" s="146">
        <f>SUMIF($F$9:$F$225,"A",$E$9:$E$225)</f>
        <v>16223325.90000001</v>
      </c>
      <c r="F229" s="40"/>
    </row>
    <row r="230" spans="4:6">
      <c r="D230" s="145" t="s">
        <v>66</v>
      </c>
      <c r="E230" s="146">
        <f>SUMIF($F$9:$F$225,"B",$E$9:$E$225)</f>
        <v>3643535.9299999992</v>
      </c>
      <c r="F230" s="40"/>
    </row>
    <row r="231" spans="4:6">
      <c r="D231" s="145" t="s">
        <v>65</v>
      </c>
      <c r="E231" s="146">
        <f>SUMIF($F$9:$F$225,"c",$E$9:$E$225)</f>
        <v>6503308.3899999997</v>
      </c>
      <c r="F231" s="40"/>
    </row>
    <row r="232" spans="4:6">
      <c r="D232" s="145" t="s">
        <v>64</v>
      </c>
      <c r="E232" s="146">
        <f>SUMIF($F$9:$F$225,"d",$E$9:$E$225)</f>
        <v>7844838.4300000062</v>
      </c>
      <c r="F232" s="40"/>
    </row>
    <row r="233" spans="4:6">
      <c r="D233" s="145" t="s">
        <v>63</v>
      </c>
      <c r="E233" s="146">
        <f>SUMIF($F$9:$F$225,"e",$E$9:$E$225)</f>
        <v>22478030.310000014</v>
      </c>
      <c r="F233" s="40"/>
    </row>
    <row r="234" spans="4:6">
      <c r="D234" s="145" t="s">
        <v>62</v>
      </c>
      <c r="E234" s="146">
        <f>SUMIF($F$9:$F$225,"f",$E$9:$E$225)</f>
        <v>7662210.8999999994</v>
      </c>
      <c r="F234" s="40"/>
    </row>
    <row r="235" spans="4:6">
      <c r="D235" s="145" t="s">
        <v>61</v>
      </c>
      <c r="E235" s="146">
        <f>SUMIF($F$9:$F$225,"g",$E$9:$E$225)</f>
        <v>3623621.9200000046</v>
      </c>
      <c r="F235" s="40"/>
    </row>
    <row r="236" spans="4:6">
      <c r="D236" s="145" t="s">
        <v>60</v>
      </c>
      <c r="E236" s="146">
        <f>SUMIF($F$9:$F$225,"h",$E$9:$E$225)</f>
        <v>168244229.59999993</v>
      </c>
      <c r="F236" s="40"/>
    </row>
    <row r="237" spans="4:6">
      <c r="D237" s="145" t="s">
        <v>59</v>
      </c>
      <c r="E237" s="146">
        <f>SUMIF($F$9:$F$225,"i",$E$9:$E$225)</f>
        <v>2012795.8299999998</v>
      </c>
      <c r="F237" s="40"/>
    </row>
    <row r="238" spans="4:6">
      <c r="D238" s="145" t="s">
        <v>58</v>
      </c>
      <c r="E238" s="146">
        <f>SUMIF($F$9:$F$225,"j",$E$9:$E$225)</f>
        <v>-1434461.5199999996</v>
      </c>
      <c r="F238" s="40"/>
    </row>
    <row r="239" spans="4:6">
      <c r="D239" s="145" t="s">
        <v>57</v>
      </c>
      <c r="E239" s="146">
        <f>SUMIF($F$9:$F$225,"k",$E$9:$E$225)</f>
        <v>577316.34999999963</v>
      </c>
      <c r="F239" s="40"/>
    </row>
    <row r="240" spans="4:6">
      <c r="D240" s="147" t="s">
        <v>56</v>
      </c>
      <c r="E240" s="148">
        <f>SUM(E229:E239)</f>
        <v>237378752.03999996</v>
      </c>
      <c r="F240" s="40"/>
    </row>
    <row r="241" spans="1:6">
      <c r="D241" s="39"/>
      <c r="E241" s="38"/>
      <c r="F241" s="40"/>
    </row>
    <row r="242" spans="1:6">
      <c r="D242" s="39"/>
      <c r="E242" s="38"/>
    </row>
    <row r="243" spans="1:6" ht="34.5" customHeight="1">
      <c r="A243" s="209" t="s">
        <v>55</v>
      </c>
      <c r="B243" s="209"/>
      <c r="C243" s="209"/>
      <c r="D243" s="209"/>
      <c r="E243" s="209"/>
      <c r="F243" s="209"/>
    </row>
    <row r="244" spans="1:6">
      <c r="A244" s="209" t="s">
        <v>54</v>
      </c>
      <c r="B244" s="209"/>
      <c r="C244" s="209"/>
      <c r="D244" s="209"/>
      <c r="E244" s="209"/>
      <c r="F244" s="209"/>
    </row>
    <row r="245" spans="1:6">
      <c r="A245" s="208"/>
      <c r="B245" s="209"/>
      <c r="C245" s="209"/>
      <c r="D245" s="209"/>
      <c r="E245" s="209"/>
      <c r="F245" s="209"/>
    </row>
  </sheetData>
  <mergeCells count="6">
    <mergeCell ref="A245:F245"/>
    <mergeCell ref="A2:F2"/>
    <mergeCell ref="D227:E227"/>
    <mergeCell ref="D228:E228"/>
    <mergeCell ref="A243:F243"/>
    <mergeCell ref="A244:F244"/>
  </mergeCells>
  <pageMargins left="0.7" right="0.7" top="0.75" bottom="0.75" header="0.3" footer="0.3"/>
  <pageSetup scale="55" fitToHeight="0" orientation="portrait" r:id="rId1"/>
  <rowBreaks count="1" manualBreakCount="1">
    <brk id="22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31859-A4C7-4C12-8079-537E7A91CB2D}">
  <dimension ref="A1:O86"/>
  <sheetViews>
    <sheetView view="pageBreakPreview" zoomScale="60" zoomScaleNormal="110" workbookViewId="0">
      <selection activeCell="H20" sqref="H20"/>
    </sheetView>
  </sheetViews>
  <sheetFormatPr defaultRowHeight="15"/>
  <cols>
    <col min="1" max="1" width="5.85546875" customWidth="1"/>
    <col min="2" max="2" width="33.42578125" bestFit="1" customWidth="1"/>
    <col min="3" max="3" width="44.140625" bestFit="1" customWidth="1"/>
    <col min="4" max="4" width="16.5703125" bestFit="1" customWidth="1"/>
    <col min="5" max="5" width="17.5703125" bestFit="1" customWidth="1"/>
    <col min="6" max="6" width="18" bestFit="1" customWidth="1"/>
    <col min="7" max="7" width="17.42578125" bestFit="1" customWidth="1"/>
    <col min="8" max="8" width="31.7109375" bestFit="1" customWidth="1"/>
    <col min="9" max="9" width="12.5703125" bestFit="1" customWidth="1"/>
    <col min="10" max="10" width="20.85546875" bestFit="1" customWidth="1"/>
    <col min="11" max="11" width="10.42578125" bestFit="1" customWidth="1"/>
    <col min="12" max="12" width="1.85546875" bestFit="1" customWidth="1"/>
    <col min="13" max="13" width="20.85546875" bestFit="1" customWidth="1"/>
    <col min="14" max="14" width="25.7109375" bestFit="1" customWidth="1"/>
    <col min="18" max="18" width="51.42578125" bestFit="1" customWidth="1"/>
    <col min="19" max="19" width="19" bestFit="1" customWidth="1"/>
    <col min="20" max="20" width="20.140625" bestFit="1" customWidth="1"/>
    <col min="21" max="21" width="20.28515625" bestFit="1" customWidth="1"/>
    <col min="22" max="22" width="17.42578125" bestFit="1" customWidth="1"/>
    <col min="89" max="89" width="9.140625" customWidth="1"/>
  </cols>
  <sheetData>
    <row r="1" spans="1:12">
      <c r="A1" s="3" t="s">
        <v>589</v>
      </c>
    </row>
    <row r="3" spans="1:12">
      <c r="A3" s="149" t="s">
        <v>606</v>
      </c>
      <c r="B3" s="150"/>
      <c r="C3" s="150"/>
      <c r="D3" s="150"/>
      <c r="E3" s="150"/>
      <c r="F3" s="151"/>
    </row>
    <row r="4" spans="1:12">
      <c r="A4" s="215" t="s">
        <v>296</v>
      </c>
      <c r="B4" s="216"/>
      <c r="C4" s="216"/>
      <c r="D4" s="216"/>
      <c r="E4" s="216"/>
      <c r="F4" s="152"/>
      <c r="G4" s="84"/>
    </row>
    <row r="5" spans="1:12" ht="76.5" customHeight="1">
      <c r="A5" s="217" t="s">
        <v>294</v>
      </c>
      <c r="B5" s="218"/>
      <c r="C5" s="218"/>
      <c r="D5" s="218"/>
      <c r="E5" s="219"/>
      <c r="F5" s="153"/>
      <c r="G5" s="83"/>
    </row>
    <row r="6" spans="1:12">
      <c r="A6" s="220" t="s">
        <v>292</v>
      </c>
      <c r="B6" s="221" t="s">
        <v>291</v>
      </c>
      <c r="C6" s="221" t="s">
        <v>290</v>
      </c>
      <c r="D6" s="221" t="s">
        <v>289</v>
      </c>
      <c r="E6" s="222" t="s">
        <v>288</v>
      </c>
      <c r="F6" s="153"/>
      <c r="G6" s="83"/>
    </row>
    <row r="7" spans="1:12" ht="18">
      <c r="A7" s="82"/>
      <c r="B7" s="154" t="s">
        <v>286</v>
      </c>
      <c r="C7" s="81"/>
      <c r="D7" s="81"/>
      <c r="E7" s="81"/>
      <c r="F7" s="155"/>
      <c r="G7" s="80"/>
      <c r="I7" s="79" t="s">
        <v>197</v>
      </c>
      <c r="J7" s="40" t="s">
        <v>607</v>
      </c>
      <c r="K7" s="79" t="s">
        <v>608</v>
      </c>
    </row>
    <row r="8" spans="1:12">
      <c r="A8" s="71"/>
      <c r="B8" s="72" t="s">
        <v>285</v>
      </c>
      <c r="C8" s="156" t="s">
        <v>218</v>
      </c>
      <c r="D8" s="156" t="s">
        <v>284</v>
      </c>
      <c r="E8" s="70">
        <v>4244668.8900000034</v>
      </c>
      <c r="F8" s="157" t="s">
        <v>81</v>
      </c>
      <c r="G8" s="73"/>
      <c r="H8" t="s">
        <v>283</v>
      </c>
      <c r="I8" s="36">
        <f>E8+E9</f>
        <v>16223325.900000002</v>
      </c>
      <c r="J8" s="36">
        <v>16223325.90000001</v>
      </c>
      <c r="K8" s="74">
        <f t="shared" ref="K8:K18" si="0">I8-J8</f>
        <v>0</v>
      </c>
    </row>
    <row r="9" spans="1:12">
      <c r="A9" s="71"/>
      <c r="B9" s="72" t="s">
        <v>277</v>
      </c>
      <c r="C9" s="71" t="s">
        <v>218</v>
      </c>
      <c r="D9" s="71" t="s">
        <v>217</v>
      </c>
      <c r="E9" s="70">
        <v>11978657.01</v>
      </c>
      <c r="F9" s="157" t="s">
        <v>81</v>
      </c>
      <c r="G9" s="73"/>
      <c r="H9" t="s">
        <v>276</v>
      </c>
      <c r="I9" s="36">
        <f>E10+E11</f>
        <v>3643535.9300000011</v>
      </c>
      <c r="J9" s="36">
        <v>3643535.9299999992</v>
      </c>
      <c r="K9" s="74">
        <f t="shared" si="0"/>
        <v>0</v>
      </c>
    </row>
    <row r="10" spans="1:12">
      <c r="A10" s="71"/>
      <c r="B10" s="72" t="s">
        <v>271</v>
      </c>
      <c r="C10" s="71" t="s">
        <v>218</v>
      </c>
      <c r="D10" s="71">
        <v>923</v>
      </c>
      <c r="E10" s="70">
        <v>5680.9100000000017</v>
      </c>
      <c r="F10" s="157" t="s">
        <v>83</v>
      </c>
      <c r="G10" s="73"/>
      <c r="H10" t="s">
        <v>270</v>
      </c>
      <c r="I10" s="36">
        <f>E12+E13</f>
        <v>6503308.3900000015</v>
      </c>
      <c r="J10" s="36">
        <v>6503308.3899999997</v>
      </c>
      <c r="K10" s="74">
        <f t="shared" si="0"/>
        <v>0</v>
      </c>
    </row>
    <row r="11" spans="1:12">
      <c r="A11" s="71"/>
      <c r="B11" s="72" t="s">
        <v>268</v>
      </c>
      <c r="C11" s="71" t="s">
        <v>218</v>
      </c>
      <c r="D11" s="71" t="s">
        <v>217</v>
      </c>
      <c r="E11" s="70">
        <v>3637855.0200000009</v>
      </c>
      <c r="F11" s="157" t="s">
        <v>83</v>
      </c>
      <c r="G11" s="73"/>
      <c r="H11" t="s">
        <v>267</v>
      </c>
      <c r="I11" s="36">
        <f>E14+E15</f>
        <v>7844838.4299999988</v>
      </c>
      <c r="J11" s="36">
        <v>7844838.4300000062</v>
      </c>
      <c r="K11" s="74">
        <f t="shared" si="0"/>
        <v>-7.4505805969238281E-9</v>
      </c>
    </row>
    <row r="12" spans="1:12">
      <c r="A12" s="71"/>
      <c r="B12" s="72" t="s">
        <v>265</v>
      </c>
      <c r="C12" s="71" t="s">
        <v>218</v>
      </c>
      <c r="D12" s="71">
        <v>923</v>
      </c>
      <c r="E12" s="70">
        <v>6231268.7300000014</v>
      </c>
      <c r="F12" s="157" t="s">
        <v>77</v>
      </c>
      <c r="G12" s="73"/>
      <c r="H12" s="78" t="s">
        <v>264</v>
      </c>
      <c r="I12" s="36">
        <f>E16+E17+E18+E19+E22+E23</f>
        <v>22478030.310000002</v>
      </c>
      <c r="J12" s="36">
        <v>22478030.310000014</v>
      </c>
      <c r="K12" s="74">
        <f t="shared" si="0"/>
        <v>0</v>
      </c>
    </row>
    <row r="13" spans="1:12">
      <c r="A13" s="71"/>
      <c r="B13" s="72" t="s">
        <v>262</v>
      </c>
      <c r="C13" s="71" t="s">
        <v>218</v>
      </c>
      <c r="D13" s="71" t="s">
        <v>217</v>
      </c>
      <c r="E13" s="70">
        <v>272039.65999999997</v>
      </c>
      <c r="F13" s="157" t="s">
        <v>77</v>
      </c>
      <c r="G13" s="73"/>
      <c r="H13" s="78" t="s">
        <v>261</v>
      </c>
      <c r="I13" s="36">
        <f>E21</f>
        <v>7662210.8900000053</v>
      </c>
      <c r="J13" s="36">
        <v>7662210.8999999994</v>
      </c>
      <c r="K13" s="74">
        <f t="shared" si="0"/>
        <v>-9.9999941885471344E-3</v>
      </c>
    </row>
    <row r="14" spans="1:12">
      <c r="A14" s="71"/>
      <c r="B14" s="72" t="s">
        <v>259</v>
      </c>
      <c r="C14" s="71" t="s">
        <v>218</v>
      </c>
      <c r="D14" s="71">
        <v>923</v>
      </c>
      <c r="E14" s="70">
        <v>1957359.6499999997</v>
      </c>
      <c r="F14" s="157" t="s">
        <v>75</v>
      </c>
      <c r="G14" s="73"/>
      <c r="H14" s="78" t="s">
        <v>258</v>
      </c>
      <c r="I14" s="36">
        <f>E24+E25</f>
        <v>3623621.9200000111</v>
      </c>
      <c r="J14" s="36">
        <v>3623621.9200000046</v>
      </c>
      <c r="K14" s="74">
        <f t="shared" si="0"/>
        <v>6.5192580223083496E-9</v>
      </c>
    </row>
    <row r="15" spans="1:12">
      <c r="A15" s="71"/>
      <c r="B15" s="72" t="s">
        <v>256</v>
      </c>
      <c r="C15" s="71" t="s">
        <v>218</v>
      </c>
      <c r="D15" s="71" t="s">
        <v>217</v>
      </c>
      <c r="E15" s="70">
        <v>5887478.7799999993</v>
      </c>
      <c r="F15" s="157" t="s">
        <v>75</v>
      </c>
      <c r="G15" s="73"/>
      <c r="H15" s="78" t="s">
        <v>255</v>
      </c>
      <c r="I15" s="36">
        <f>E26+E27</f>
        <v>167696596.58000162</v>
      </c>
      <c r="J15" s="36">
        <v>168244229.59999993</v>
      </c>
      <c r="K15" s="74">
        <f t="shared" si="0"/>
        <v>-547633.019998312</v>
      </c>
      <c r="L15" s="40" t="s">
        <v>609</v>
      </c>
    </row>
    <row r="16" spans="1:12">
      <c r="A16" s="71"/>
      <c r="B16" s="72" t="s">
        <v>253</v>
      </c>
      <c r="C16" s="71" t="s">
        <v>218</v>
      </c>
      <c r="D16" s="71" t="s">
        <v>217</v>
      </c>
      <c r="E16" s="70">
        <v>20176.689999999999</v>
      </c>
      <c r="F16" s="157" t="s">
        <v>79</v>
      </c>
      <c r="G16" s="73"/>
      <c r="H16" t="s">
        <v>252</v>
      </c>
      <c r="I16" s="36">
        <f>E28</f>
        <v>2012795.83</v>
      </c>
      <c r="J16" s="36">
        <v>2012795.8299999998</v>
      </c>
      <c r="K16" s="74">
        <f t="shared" si="0"/>
        <v>0</v>
      </c>
    </row>
    <row r="17" spans="1:15">
      <c r="A17" s="71"/>
      <c r="B17" s="72" t="s">
        <v>250</v>
      </c>
      <c r="C17" s="71" t="s">
        <v>218</v>
      </c>
      <c r="D17" s="71" t="s">
        <v>217</v>
      </c>
      <c r="E17" s="70">
        <v>6449881.370000001</v>
      </c>
      <c r="F17" s="157" t="s">
        <v>79</v>
      </c>
      <c r="G17" s="73"/>
      <c r="H17" s="78" t="s">
        <v>249</v>
      </c>
      <c r="I17" s="36">
        <f>E29+E30</f>
        <v>-1434461.5199999996</v>
      </c>
      <c r="J17" s="36">
        <v>-1434461.5199999996</v>
      </c>
      <c r="K17" s="74">
        <f t="shared" si="0"/>
        <v>0</v>
      </c>
    </row>
    <row r="18" spans="1:15">
      <c r="A18" s="71"/>
      <c r="B18" s="72" t="s">
        <v>247</v>
      </c>
      <c r="C18" s="71" t="s">
        <v>218</v>
      </c>
      <c r="D18" s="71" t="s">
        <v>217</v>
      </c>
      <c r="E18" s="70">
        <v>21473.339999999997</v>
      </c>
      <c r="F18" s="157" t="s">
        <v>79</v>
      </c>
      <c r="G18" s="73"/>
      <c r="H18" s="78" t="s">
        <v>246</v>
      </c>
      <c r="I18" s="36">
        <f>E20</f>
        <v>577316.34999999974</v>
      </c>
      <c r="J18" s="36">
        <v>577316.34999999963</v>
      </c>
      <c r="K18" s="74">
        <f t="shared" si="0"/>
        <v>0</v>
      </c>
    </row>
    <row r="19" spans="1:15" ht="15.75" thickBot="1">
      <c r="A19" s="71"/>
      <c r="B19" s="72" t="s">
        <v>244</v>
      </c>
      <c r="C19" s="71" t="s">
        <v>218</v>
      </c>
      <c r="D19" s="71">
        <v>923</v>
      </c>
      <c r="E19" s="70">
        <v>13244.970000000005</v>
      </c>
      <c r="F19" s="157" t="s">
        <v>79</v>
      </c>
      <c r="G19" s="73"/>
      <c r="I19" s="77">
        <f>SUM(I8:I18)</f>
        <v>236831119.01000163</v>
      </c>
      <c r="J19" s="77">
        <f>SUM(J8:J18)</f>
        <v>237378752.03999996</v>
      </c>
      <c r="K19" s="77">
        <f>SUM(K8:K18)</f>
        <v>-547633.02999830712</v>
      </c>
    </row>
    <row r="20" spans="1:15" ht="15.75" thickTop="1">
      <c r="A20" s="71"/>
      <c r="B20" s="72" t="s">
        <v>242</v>
      </c>
      <c r="C20" s="71" t="s">
        <v>218</v>
      </c>
      <c r="D20" s="71">
        <v>923</v>
      </c>
      <c r="E20" s="70">
        <v>577316.34999999974</v>
      </c>
      <c r="F20" s="157" t="s">
        <v>93</v>
      </c>
      <c r="G20" s="73"/>
      <c r="H20" s="74"/>
      <c r="N20" s="40"/>
    </row>
    <row r="21" spans="1:15">
      <c r="A21" s="71"/>
      <c r="B21" s="72" t="s">
        <v>240</v>
      </c>
      <c r="C21" s="71" t="s">
        <v>218</v>
      </c>
      <c r="D21" s="71" t="s">
        <v>217</v>
      </c>
      <c r="E21" s="70">
        <v>7662210.8900000053</v>
      </c>
      <c r="F21" s="157" t="s">
        <v>239</v>
      </c>
      <c r="G21" s="73"/>
      <c r="H21" s="74"/>
    </row>
    <row r="22" spans="1:15">
      <c r="A22" s="71"/>
      <c r="B22" s="72" t="s">
        <v>237</v>
      </c>
      <c r="C22" s="71" t="s">
        <v>218</v>
      </c>
      <c r="D22" s="71" t="s">
        <v>236</v>
      </c>
      <c r="E22" s="70">
        <v>106892.61999999998</v>
      </c>
      <c r="F22" s="157" t="s">
        <v>79</v>
      </c>
      <c r="G22" s="73"/>
    </row>
    <row r="23" spans="1:15" ht="15" customHeight="1">
      <c r="A23" s="71"/>
      <c r="B23" s="72" t="s">
        <v>234</v>
      </c>
      <c r="C23" s="71" t="s">
        <v>218</v>
      </c>
      <c r="D23" s="71" t="s">
        <v>217</v>
      </c>
      <c r="E23" s="70">
        <v>15866361.320000002</v>
      </c>
      <c r="F23" s="157" t="s">
        <v>79</v>
      </c>
      <c r="G23" s="76" t="s">
        <v>609</v>
      </c>
      <c r="H23" s="223" t="s">
        <v>233</v>
      </c>
      <c r="I23" s="224"/>
      <c r="J23" s="224"/>
      <c r="K23" s="225"/>
      <c r="O23" s="75"/>
    </row>
    <row r="24" spans="1:15">
      <c r="A24" s="71"/>
      <c r="B24" s="72" t="s">
        <v>231</v>
      </c>
      <c r="C24" s="71" t="s">
        <v>218</v>
      </c>
      <c r="D24" s="71" t="s">
        <v>217</v>
      </c>
      <c r="E24" s="70">
        <v>161855.94000000082</v>
      </c>
      <c r="F24" s="157" t="s">
        <v>68</v>
      </c>
      <c r="G24" s="73"/>
      <c r="H24" s="226"/>
      <c r="I24" s="227"/>
      <c r="J24" s="227"/>
      <c r="K24" s="228"/>
      <c r="O24" s="75"/>
    </row>
    <row r="25" spans="1:15">
      <c r="A25" s="71"/>
      <c r="B25" s="72" t="s">
        <v>229</v>
      </c>
      <c r="C25" s="71" t="s">
        <v>218</v>
      </c>
      <c r="D25" s="71" t="s">
        <v>217</v>
      </c>
      <c r="E25" s="70">
        <v>3461765.9800000102</v>
      </c>
      <c r="F25" s="157" t="s">
        <v>68</v>
      </c>
      <c r="G25" s="73"/>
      <c r="K25" s="75"/>
      <c r="L25" s="75"/>
      <c r="M25" s="75"/>
      <c r="N25" s="75"/>
      <c r="O25" s="75"/>
    </row>
    <row r="26" spans="1:15">
      <c r="A26" s="71"/>
      <c r="B26" s="72" t="s">
        <v>227</v>
      </c>
      <c r="C26" s="71" t="s">
        <v>218</v>
      </c>
      <c r="D26" s="71" t="s">
        <v>217</v>
      </c>
      <c r="E26" s="70">
        <v>88472210.700001642</v>
      </c>
      <c r="F26" s="157" t="s">
        <v>71</v>
      </c>
      <c r="G26" s="73"/>
      <c r="H26" s="74"/>
      <c r="K26" s="45"/>
      <c r="L26" s="45"/>
      <c r="M26" s="45"/>
      <c r="N26" s="45"/>
      <c r="O26" s="45"/>
    </row>
    <row r="27" spans="1:15">
      <c r="A27" s="71"/>
      <c r="B27" s="72" t="s">
        <v>225</v>
      </c>
      <c r="C27" s="71" t="s">
        <v>218</v>
      </c>
      <c r="D27" s="71" t="s">
        <v>217</v>
      </c>
      <c r="E27" s="70">
        <v>79224385.87999998</v>
      </c>
      <c r="F27" s="157" t="s">
        <v>71</v>
      </c>
      <c r="G27" s="73"/>
      <c r="K27" s="45"/>
      <c r="L27" s="45"/>
      <c r="M27" s="45"/>
      <c r="N27" s="45"/>
      <c r="O27" s="45"/>
    </row>
    <row r="28" spans="1:15">
      <c r="A28" s="71"/>
      <c r="B28" s="72" t="s">
        <v>223</v>
      </c>
      <c r="C28" s="71" t="s">
        <v>218</v>
      </c>
      <c r="D28" s="71" t="s">
        <v>217</v>
      </c>
      <c r="E28" s="70">
        <v>2012795.83</v>
      </c>
      <c r="F28" s="157" t="s">
        <v>91</v>
      </c>
      <c r="G28" s="73"/>
      <c r="H28" s="74"/>
      <c r="K28" s="45"/>
      <c r="L28" s="45"/>
      <c r="M28" s="45"/>
      <c r="N28" s="45"/>
      <c r="O28" s="45"/>
    </row>
    <row r="29" spans="1:15">
      <c r="A29" s="71"/>
      <c r="B29" s="72" t="s">
        <v>221</v>
      </c>
      <c r="C29" s="71" t="s">
        <v>218</v>
      </c>
      <c r="D29" s="71">
        <v>920</v>
      </c>
      <c r="E29" s="70">
        <v>-1041.46</v>
      </c>
      <c r="F29" s="157" t="s">
        <v>95</v>
      </c>
      <c r="G29" s="73"/>
      <c r="H29" s="74"/>
      <c r="K29" s="45"/>
      <c r="L29" s="45"/>
      <c r="M29" s="45"/>
      <c r="N29" s="45"/>
      <c r="O29" s="45"/>
    </row>
    <row r="30" spans="1:15">
      <c r="A30" s="71"/>
      <c r="B30" s="72" t="s">
        <v>219</v>
      </c>
      <c r="C30" s="71" t="s">
        <v>218</v>
      </c>
      <c r="D30" s="71" t="s">
        <v>217</v>
      </c>
      <c r="E30" s="70">
        <v>-1433420.0599999996</v>
      </c>
      <c r="F30" s="157" t="s">
        <v>95</v>
      </c>
      <c r="G30" s="73"/>
      <c r="K30" s="45"/>
      <c r="L30" s="45"/>
      <c r="M30" s="45"/>
      <c r="N30" s="45"/>
      <c r="O30" s="45"/>
    </row>
    <row r="31" spans="1:15">
      <c r="A31" s="71"/>
      <c r="B31" s="72"/>
      <c r="C31" s="71"/>
      <c r="D31" s="71"/>
      <c r="E31" s="70">
        <f>SUM(E8:E30)</f>
        <v>236831119.01000166</v>
      </c>
      <c r="F31" s="158" t="s">
        <v>215</v>
      </c>
      <c r="G31" s="40"/>
    </row>
    <row r="32" spans="1:15">
      <c r="A32" s="159"/>
      <c r="B32" s="160"/>
      <c r="C32" s="160"/>
      <c r="D32" s="160"/>
      <c r="E32" s="160"/>
      <c r="F32" s="161"/>
    </row>
    <row r="34" spans="1:8">
      <c r="A34" s="162" t="s">
        <v>295</v>
      </c>
      <c r="B34" s="163"/>
      <c r="C34" s="163"/>
      <c r="D34" s="163"/>
      <c r="E34" s="163"/>
      <c r="F34" s="163"/>
      <c r="G34" s="163"/>
      <c r="H34" s="151"/>
    </row>
    <row r="35" spans="1:8">
      <c r="A35" s="164" t="s">
        <v>293</v>
      </c>
      <c r="B35" s="165"/>
      <c r="C35" s="165"/>
      <c r="D35" s="165"/>
      <c r="E35" s="165"/>
      <c r="F35" s="165"/>
      <c r="G35" s="165"/>
      <c r="H35" s="166"/>
    </row>
    <row r="36" spans="1:8">
      <c r="A36" s="164" t="s">
        <v>287</v>
      </c>
      <c r="B36" s="165"/>
      <c r="C36" s="165"/>
      <c r="D36" s="165"/>
      <c r="E36" s="165"/>
      <c r="F36" s="165"/>
      <c r="G36" s="165"/>
      <c r="H36" s="166"/>
    </row>
    <row r="37" spans="1:8" ht="15.75" thickBot="1">
      <c r="A37" s="164"/>
      <c r="B37" s="165"/>
      <c r="C37" s="165"/>
      <c r="D37" s="167"/>
      <c r="E37" s="167"/>
      <c r="F37" s="167"/>
      <c r="G37" s="165"/>
      <c r="H37" s="166"/>
    </row>
    <row r="38" spans="1:8" ht="15.75" thickBot="1">
      <c r="A38" s="164"/>
      <c r="B38" s="168" t="s">
        <v>2</v>
      </c>
      <c r="C38" s="169" t="s">
        <v>282</v>
      </c>
      <c r="D38" s="169" t="s">
        <v>281</v>
      </c>
      <c r="E38" s="169" t="s">
        <v>280</v>
      </c>
      <c r="F38" s="169" t="s">
        <v>279</v>
      </c>
      <c r="G38" s="170" t="s">
        <v>278</v>
      </c>
      <c r="H38" s="166"/>
    </row>
    <row r="39" spans="1:8">
      <c r="A39" s="164"/>
      <c r="B39" s="168" t="s">
        <v>275</v>
      </c>
      <c r="C39" s="169"/>
      <c r="D39" s="169" t="s">
        <v>274</v>
      </c>
      <c r="E39" s="169" t="s">
        <v>273</v>
      </c>
      <c r="F39" s="169" t="s">
        <v>272</v>
      </c>
      <c r="G39" s="170"/>
      <c r="H39" s="166"/>
    </row>
    <row r="40" spans="1:8">
      <c r="A40" s="164"/>
      <c r="B40" s="171"/>
      <c r="C40" s="172"/>
      <c r="D40" s="173"/>
      <c r="E40" s="173"/>
      <c r="F40" s="173" t="s">
        <v>269</v>
      </c>
      <c r="G40" s="174"/>
      <c r="H40" s="166"/>
    </row>
    <row r="41" spans="1:8">
      <c r="A41" s="164"/>
      <c r="B41" s="175">
        <v>1</v>
      </c>
      <c r="C41" s="176" t="s">
        <v>266</v>
      </c>
      <c r="D41" s="177">
        <v>4490809</v>
      </c>
      <c r="E41" s="177">
        <v>0</v>
      </c>
      <c r="F41" s="177">
        <v>0</v>
      </c>
      <c r="G41" s="178">
        <v>4490809</v>
      </c>
      <c r="H41" s="166"/>
    </row>
    <row r="42" spans="1:8">
      <c r="A42" s="164"/>
      <c r="B42" s="175">
        <v>2</v>
      </c>
      <c r="C42" s="179" t="s">
        <v>263</v>
      </c>
      <c r="D42" s="180">
        <v>9466757</v>
      </c>
      <c r="E42" s="180">
        <v>53140949</v>
      </c>
      <c r="F42" s="180">
        <v>121779</v>
      </c>
      <c r="G42" s="181">
        <v>62729485</v>
      </c>
      <c r="H42" s="166"/>
    </row>
    <row r="43" spans="1:8">
      <c r="A43" s="164"/>
      <c r="B43" s="175">
        <v>3</v>
      </c>
      <c r="C43" s="179" t="s">
        <v>260</v>
      </c>
      <c r="D43" s="180">
        <v>647524</v>
      </c>
      <c r="E43" s="180">
        <v>0</v>
      </c>
      <c r="F43" s="180">
        <v>0</v>
      </c>
      <c r="G43" s="181">
        <v>647524</v>
      </c>
      <c r="H43" s="166"/>
    </row>
    <row r="44" spans="1:8">
      <c r="A44" s="164"/>
      <c r="B44" s="175">
        <v>4</v>
      </c>
      <c r="C44" s="179" t="s">
        <v>257</v>
      </c>
      <c r="D44" s="180">
        <v>5949</v>
      </c>
      <c r="E44" s="180">
        <v>0</v>
      </c>
      <c r="F44" s="180">
        <v>0</v>
      </c>
      <c r="G44" s="181">
        <v>5949</v>
      </c>
      <c r="H44" s="166"/>
    </row>
    <row r="45" spans="1:8">
      <c r="A45" s="164"/>
      <c r="B45" s="175">
        <v>5</v>
      </c>
      <c r="C45" s="179" t="s">
        <v>254</v>
      </c>
      <c r="D45" s="180">
        <v>153580930</v>
      </c>
      <c r="E45" s="180">
        <v>128516364</v>
      </c>
      <c r="F45" s="180">
        <v>380097</v>
      </c>
      <c r="G45" s="181">
        <v>282477391</v>
      </c>
      <c r="H45" s="166"/>
    </row>
    <row r="46" spans="1:8">
      <c r="A46" s="164"/>
      <c r="B46" s="175">
        <v>6</v>
      </c>
      <c r="C46" s="179" t="s">
        <v>251</v>
      </c>
      <c r="D46" s="180">
        <v>2365289</v>
      </c>
      <c r="E46" s="180">
        <v>10498</v>
      </c>
      <c r="F46" s="180">
        <v>0</v>
      </c>
      <c r="G46" s="181">
        <v>2375787</v>
      </c>
      <c r="H46" s="166"/>
    </row>
    <row r="47" spans="1:8">
      <c r="A47" s="164"/>
      <c r="B47" s="175">
        <v>7</v>
      </c>
      <c r="C47" s="176" t="s">
        <v>248</v>
      </c>
      <c r="D47" s="177">
        <v>20527</v>
      </c>
      <c r="E47" s="177">
        <v>0</v>
      </c>
      <c r="F47" s="177">
        <v>0</v>
      </c>
      <c r="G47" s="178">
        <v>20527</v>
      </c>
      <c r="H47" s="166"/>
    </row>
    <row r="48" spans="1:8">
      <c r="A48" s="164"/>
      <c r="B48" s="175">
        <v>8</v>
      </c>
      <c r="C48" s="176" t="s">
        <v>245</v>
      </c>
      <c r="D48" s="180">
        <v>35663</v>
      </c>
      <c r="E48" s="180">
        <v>0</v>
      </c>
      <c r="F48" s="180">
        <v>0</v>
      </c>
      <c r="G48" s="181">
        <v>35663</v>
      </c>
      <c r="H48" s="166"/>
    </row>
    <row r="49" spans="1:8">
      <c r="A49" s="164"/>
      <c r="B49" s="175">
        <v>9</v>
      </c>
      <c r="C49" s="179" t="s">
        <v>243</v>
      </c>
      <c r="D49" s="180">
        <v>9485</v>
      </c>
      <c r="E49" s="180">
        <v>0</v>
      </c>
      <c r="F49" s="180">
        <v>0</v>
      </c>
      <c r="G49" s="181">
        <v>9485</v>
      </c>
      <c r="H49" s="166"/>
    </row>
    <row r="50" spans="1:8">
      <c r="A50" s="164"/>
      <c r="B50" s="175">
        <v>10</v>
      </c>
      <c r="C50" s="179" t="s">
        <v>241</v>
      </c>
      <c r="D50" s="180">
        <v>134671134</v>
      </c>
      <c r="E50" s="180">
        <v>276286333</v>
      </c>
      <c r="F50" s="180">
        <v>929025</v>
      </c>
      <c r="G50" s="181">
        <v>411886492</v>
      </c>
      <c r="H50" s="166"/>
    </row>
    <row r="51" spans="1:8">
      <c r="A51" s="164"/>
      <c r="B51" s="175">
        <v>11</v>
      </c>
      <c r="C51" s="176" t="s">
        <v>238</v>
      </c>
      <c r="D51" s="180">
        <v>62097910</v>
      </c>
      <c r="E51" s="180">
        <v>1686251</v>
      </c>
      <c r="F51" s="180">
        <v>0</v>
      </c>
      <c r="G51" s="181">
        <v>63784161</v>
      </c>
      <c r="H51" s="166"/>
    </row>
    <row r="52" spans="1:8">
      <c r="A52" s="164"/>
      <c r="B52" s="175">
        <v>12</v>
      </c>
      <c r="C52" s="179" t="s">
        <v>235</v>
      </c>
      <c r="D52" s="180">
        <v>4123628</v>
      </c>
      <c r="E52" s="180">
        <v>-1129</v>
      </c>
      <c r="F52" s="180">
        <v>0</v>
      </c>
      <c r="G52" s="181">
        <v>4122499</v>
      </c>
      <c r="H52" s="166"/>
    </row>
    <row r="53" spans="1:8">
      <c r="A53" s="164"/>
      <c r="B53" s="175">
        <v>13</v>
      </c>
      <c r="C53" s="176" t="s">
        <v>232</v>
      </c>
      <c r="D53" s="180">
        <v>522104</v>
      </c>
      <c r="E53" s="180">
        <v>0</v>
      </c>
      <c r="F53" s="180">
        <v>0</v>
      </c>
      <c r="G53" s="181">
        <v>522104</v>
      </c>
      <c r="H53" s="166"/>
    </row>
    <row r="54" spans="1:8">
      <c r="A54" s="164"/>
      <c r="B54" s="175">
        <v>14</v>
      </c>
      <c r="C54" s="176" t="s">
        <v>230</v>
      </c>
      <c r="D54" s="180">
        <v>55693623</v>
      </c>
      <c r="E54" s="180">
        <v>2350019</v>
      </c>
      <c r="F54" s="180">
        <v>0</v>
      </c>
      <c r="G54" s="181">
        <v>58043642</v>
      </c>
      <c r="H54" s="166"/>
    </row>
    <row r="55" spans="1:8">
      <c r="A55" s="164"/>
      <c r="B55" s="175">
        <v>15</v>
      </c>
      <c r="C55" s="176" t="s">
        <v>228</v>
      </c>
      <c r="D55" s="180">
        <v>101928</v>
      </c>
      <c r="E55" s="180">
        <v>0</v>
      </c>
      <c r="F55" s="180">
        <v>0</v>
      </c>
      <c r="G55" s="181">
        <v>101928</v>
      </c>
      <c r="H55" s="166"/>
    </row>
    <row r="56" spans="1:8">
      <c r="A56" s="164"/>
      <c r="B56" s="175">
        <v>16</v>
      </c>
      <c r="C56" s="176" t="s">
        <v>226</v>
      </c>
      <c r="D56" s="180">
        <v>0</v>
      </c>
      <c r="E56" s="180">
        <v>73460</v>
      </c>
      <c r="F56" s="180">
        <v>0</v>
      </c>
      <c r="G56" s="181">
        <v>73460</v>
      </c>
      <c r="H56" s="166"/>
    </row>
    <row r="57" spans="1:8">
      <c r="A57" s="164"/>
      <c r="B57" s="175">
        <v>17</v>
      </c>
      <c r="C57" s="176" t="s">
        <v>224</v>
      </c>
      <c r="D57" s="180">
        <v>38246.769999999997</v>
      </c>
      <c r="E57" s="180">
        <v>0</v>
      </c>
      <c r="F57" s="180">
        <v>0</v>
      </c>
      <c r="G57" s="181">
        <v>38246.769999999997</v>
      </c>
      <c r="H57" s="166"/>
    </row>
    <row r="58" spans="1:8">
      <c r="A58" s="164"/>
      <c r="B58" s="175">
        <v>18</v>
      </c>
      <c r="C58" s="176" t="s">
        <v>222</v>
      </c>
      <c r="D58" s="177">
        <v>1483139</v>
      </c>
      <c r="E58" s="177">
        <v>0</v>
      </c>
      <c r="F58" s="177">
        <v>0</v>
      </c>
      <c r="G58" s="178">
        <v>1483139</v>
      </c>
      <c r="H58" s="166"/>
    </row>
    <row r="59" spans="1:8">
      <c r="A59" s="164"/>
      <c r="B59" s="175">
        <v>19</v>
      </c>
      <c r="C59" s="176" t="s">
        <v>220</v>
      </c>
      <c r="D59" s="180">
        <v>15011873</v>
      </c>
      <c r="E59" s="180">
        <v>64562198</v>
      </c>
      <c r="F59" s="180">
        <v>148533</v>
      </c>
      <c r="G59" s="181">
        <v>79722604</v>
      </c>
      <c r="H59" s="166"/>
    </row>
    <row r="60" spans="1:8">
      <c r="A60" s="182"/>
      <c r="B60" s="175">
        <v>20</v>
      </c>
      <c r="C60" s="176" t="s">
        <v>216</v>
      </c>
      <c r="D60" s="180">
        <v>242749</v>
      </c>
      <c r="E60" s="180">
        <v>0</v>
      </c>
      <c r="F60" s="180">
        <v>0</v>
      </c>
      <c r="G60" s="181">
        <v>242749</v>
      </c>
      <c r="H60" s="166"/>
    </row>
    <row r="61" spans="1:8">
      <c r="A61" s="164"/>
      <c r="B61" s="175">
        <v>21</v>
      </c>
      <c r="C61" s="179" t="s">
        <v>214</v>
      </c>
      <c r="D61" s="180">
        <v>625908</v>
      </c>
      <c r="E61" s="180">
        <v>9168292</v>
      </c>
      <c r="F61" s="180">
        <v>98253</v>
      </c>
      <c r="G61" s="181">
        <v>9892453</v>
      </c>
      <c r="H61" s="166"/>
    </row>
    <row r="62" spans="1:8">
      <c r="A62" s="164"/>
      <c r="B62" s="175">
        <v>22</v>
      </c>
      <c r="C62" s="179" t="s">
        <v>213</v>
      </c>
      <c r="D62" s="180">
        <v>5400</v>
      </c>
      <c r="E62" s="180">
        <v>0</v>
      </c>
      <c r="F62" s="180">
        <v>0</v>
      </c>
      <c r="G62" s="181">
        <v>5400</v>
      </c>
      <c r="H62" s="166"/>
    </row>
    <row r="63" spans="1:8">
      <c r="A63" s="164"/>
      <c r="B63" s="175">
        <v>23</v>
      </c>
      <c r="C63" s="179" t="s">
        <v>212</v>
      </c>
      <c r="D63" s="180">
        <v>-12</v>
      </c>
      <c r="E63" s="180">
        <v>0</v>
      </c>
      <c r="F63" s="180">
        <v>0</v>
      </c>
      <c r="G63" s="181">
        <v>-12</v>
      </c>
      <c r="H63" s="166"/>
    </row>
    <row r="64" spans="1:8">
      <c r="A64" s="164"/>
      <c r="B64" s="175">
        <v>24</v>
      </c>
      <c r="C64" s="179" t="s">
        <v>211</v>
      </c>
      <c r="D64" s="180">
        <v>258229018</v>
      </c>
      <c r="E64" s="180">
        <v>256614354</v>
      </c>
      <c r="F64" s="180">
        <v>2171261</v>
      </c>
      <c r="G64" s="181">
        <v>517014633</v>
      </c>
      <c r="H64" s="166"/>
    </row>
    <row r="65" spans="1:8">
      <c r="A65" s="164"/>
      <c r="B65" s="175">
        <v>25</v>
      </c>
      <c r="C65" s="179" t="s">
        <v>210</v>
      </c>
      <c r="D65" s="180">
        <v>5816</v>
      </c>
      <c r="E65" s="180">
        <v>0</v>
      </c>
      <c r="F65" s="180">
        <v>0</v>
      </c>
      <c r="G65" s="181">
        <v>5816</v>
      </c>
      <c r="H65" s="166"/>
    </row>
    <row r="66" spans="1:8">
      <c r="A66" s="164"/>
      <c r="B66" s="175">
        <v>26</v>
      </c>
      <c r="C66" s="176" t="s">
        <v>209</v>
      </c>
      <c r="D66" s="177">
        <v>96727</v>
      </c>
      <c r="E66" s="177">
        <v>0</v>
      </c>
      <c r="F66" s="177">
        <v>0</v>
      </c>
      <c r="G66" s="178">
        <v>96727</v>
      </c>
      <c r="H66" s="166"/>
    </row>
    <row r="67" spans="1:8">
      <c r="A67" s="164"/>
      <c r="B67" s="175">
        <v>27</v>
      </c>
      <c r="C67" s="179" t="s">
        <v>208</v>
      </c>
      <c r="D67" s="180">
        <v>1</v>
      </c>
      <c r="E67" s="180">
        <v>0</v>
      </c>
      <c r="F67" s="180">
        <v>0</v>
      </c>
      <c r="G67" s="181">
        <v>1</v>
      </c>
      <c r="H67" s="166"/>
    </row>
    <row r="68" spans="1:8">
      <c r="A68" s="164"/>
      <c r="B68" s="175">
        <v>28</v>
      </c>
      <c r="C68" s="179" t="s">
        <v>207</v>
      </c>
      <c r="D68" s="180">
        <v>2971</v>
      </c>
      <c r="E68" s="180">
        <v>0</v>
      </c>
      <c r="F68" s="180">
        <v>0</v>
      </c>
      <c r="G68" s="181">
        <v>2971</v>
      </c>
      <c r="H68" s="166"/>
    </row>
    <row r="69" spans="1:8">
      <c r="A69" s="164"/>
      <c r="B69" s="175">
        <v>29</v>
      </c>
      <c r="C69" s="176" t="s">
        <v>206</v>
      </c>
      <c r="D69" s="180">
        <v>44894</v>
      </c>
      <c r="E69" s="180">
        <v>0</v>
      </c>
      <c r="F69" s="180">
        <v>0</v>
      </c>
      <c r="G69" s="181">
        <v>44894</v>
      </c>
      <c r="H69" s="166"/>
    </row>
    <row r="70" spans="1:8">
      <c r="A70" s="164"/>
      <c r="B70" s="175">
        <v>30</v>
      </c>
      <c r="C70" s="179" t="s">
        <v>205</v>
      </c>
      <c r="D70" s="180">
        <v>-24262</v>
      </c>
      <c r="E70" s="180">
        <v>0</v>
      </c>
      <c r="F70" s="180">
        <v>0</v>
      </c>
      <c r="G70" s="181">
        <v>-24262</v>
      </c>
      <c r="H70" s="166"/>
    </row>
    <row r="71" spans="1:8">
      <c r="A71" s="164"/>
      <c r="B71" s="175">
        <v>31</v>
      </c>
      <c r="C71" s="179" t="s">
        <v>204</v>
      </c>
      <c r="D71" s="180">
        <v>2084</v>
      </c>
      <c r="E71" s="180">
        <v>0</v>
      </c>
      <c r="F71" s="180">
        <v>0</v>
      </c>
      <c r="G71" s="181">
        <v>2084</v>
      </c>
      <c r="H71" s="166"/>
    </row>
    <row r="72" spans="1:8">
      <c r="A72" s="164"/>
      <c r="B72" s="175">
        <v>32</v>
      </c>
      <c r="C72" s="179" t="s">
        <v>203</v>
      </c>
      <c r="D72" s="180">
        <v>323968</v>
      </c>
      <c r="E72" s="180"/>
      <c r="F72" s="180"/>
      <c r="G72" s="181">
        <v>323968</v>
      </c>
      <c r="H72" s="166"/>
    </row>
    <row r="73" spans="1:8">
      <c r="A73" s="164"/>
      <c r="B73" s="175">
        <v>33</v>
      </c>
      <c r="C73" s="179" t="s">
        <v>202</v>
      </c>
      <c r="D73" s="180">
        <v>2358260</v>
      </c>
      <c r="E73" s="180">
        <v>0</v>
      </c>
      <c r="F73" s="180">
        <v>0</v>
      </c>
      <c r="G73" s="181">
        <v>2358260</v>
      </c>
      <c r="H73" s="166"/>
    </row>
    <row r="74" spans="1:8">
      <c r="A74" s="164"/>
      <c r="B74" s="175">
        <v>34</v>
      </c>
      <c r="C74" s="179" t="s">
        <v>201</v>
      </c>
      <c r="D74" s="180">
        <v>18</v>
      </c>
      <c r="E74" s="180">
        <v>0</v>
      </c>
      <c r="F74" s="180">
        <v>0</v>
      </c>
      <c r="G74" s="181">
        <v>18</v>
      </c>
      <c r="H74" s="166"/>
    </row>
    <row r="75" spans="1:8">
      <c r="A75" s="164"/>
      <c r="B75" s="175">
        <v>35</v>
      </c>
      <c r="C75" s="179" t="s">
        <v>200</v>
      </c>
      <c r="D75" s="180">
        <v>23758</v>
      </c>
      <c r="E75" s="180">
        <v>0</v>
      </c>
      <c r="F75" s="180">
        <v>0</v>
      </c>
      <c r="G75" s="181">
        <v>23758</v>
      </c>
      <c r="H75" s="166"/>
    </row>
    <row r="76" spans="1:8">
      <c r="A76" s="164"/>
      <c r="B76" s="175">
        <v>36</v>
      </c>
      <c r="C76" s="176" t="s">
        <v>199</v>
      </c>
      <c r="D76" s="177">
        <v>1727095</v>
      </c>
      <c r="E76" s="177">
        <v>0</v>
      </c>
      <c r="F76" s="177">
        <v>0</v>
      </c>
      <c r="G76" s="178">
        <v>1727095</v>
      </c>
      <c r="H76" s="166"/>
    </row>
    <row r="77" spans="1:8">
      <c r="A77" s="164"/>
      <c r="B77" s="175">
        <v>37</v>
      </c>
      <c r="C77" s="176" t="s">
        <v>198</v>
      </c>
      <c r="D77" s="177">
        <v>13368</v>
      </c>
      <c r="E77" s="177">
        <v>0</v>
      </c>
      <c r="F77" s="177">
        <v>0</v>
      </c>
      <c r="G77" s="178">
        <v>13368</v>
      </c>
      <c r="H77" s="166"/>
    </row>
    <row r="78" spans="1:8">
      <c r="A78" s="164"/>
      <c r="B78" s="183">
        <v>38</v>
      </c>
      <c r="C78" s="184" t="s">
        <v>1</v>
      </c>
      <c r="D78" s="185">
        <v>101220546</v>
      </c>
      <c r="E78" s="185">
        <v>135225402</v>
      </c>
      <c r="F78" s="185">
        <v>385171</v>
      </c>
      <c r="G78" s="186">
        <v>236831119</v>
      </c>
      <c r="H78" s="187" t="s">
        <v>197</v>
      </c>
    </row>
    <row r="79" spans="1:8">
      <c r="A79" s="164"/>
      <c r="B79" s="175">
        <v>39</v>
      </c>
      <c r="C79" s="176" t="s">
        <v>196</v>
      </c>
      <c r="D79" s="180">
        <v>175620</v>
      </c>
      <c r="E79" s="180">
        <v>5478287</v>
      </c>
      <c r="F79" s="180">
        <v>63196</v>
      </c>
      <c r="G79" s="181">
        <v>5717103</v>
      </c>
      <c r="H79" s="166"/>
    </row>
    <row r="80" spans="1:8">
      <c r="A80" s="164"/>
      <c r="B80" s="175">
        <v>40</v>
      </c>
      <c r="C80" s="176" t="s">
        <v>195</v>
      </c>
      <c r="D80" s="180">
        <v>6960388</v>
      </c>
      <c r="E80" s="180">
        <v>24823124</v>
      </c>
      <c r="F80" s="180">
        <v>65041</v>
      </c>
      <c r="G80" s="181">
        <v>31848553</v>
      </c>
      <c r="H80" s="166"/>
    </row>
    <row r="81" spans="1:8">
      <c r="A81" s="164"/>
      <c r="B81" s="175">
        <v>41</v>
      </c>
      <c r="C81" s="176" t="s">
        <v>194</v>
      </c>
      <c r="D81" s="180">
        <v>22234280</v>
      </c>
      <c r="E81" s="180">
        <v>105717295</v>
      </c>
      <c r="F81" s="180">
        <v>250477</v>
      </c>
      <c r="G81" s="181">
        <v>128202052</v>
      </c>
      <c r="H81" s="166"/>
    </row>
    <row r="82" spans="1:8">
      <c r="A82" s="164"/>
      <c r="B82" s="175">
        <v>42</v>
      </c>
      <c r="C82" s="176" t="s">
        <v>193</v>
      </c>
      <c r="D82" s="180">
        <v>1</v>
      </c>
      <c r="E82" s="180">
        <v>0</v>
      </c>
      <c r="F82" s="180">
        <v>0</v>
      </c>
      <c r="G82" s="181">
        <v>1</v>
      </c>
      <c r="H82" s="166"/>
    </row>
    <row r="83" spans="1:8">
      <c r="A83" s="164"/>
      <c r="B83" s="175">
        <v>43</v>
      </c>
      <c r="C83" s="176" t="s">
        <v>192</v>
      </c>
      <c r="D83" s="180">
        <v>2316441</v>
      </c>
      <c r="E83" s="180">
        <v>0</v>
      </c>
      <c r="F83" s="180">
        <v>0</v>
      </c>
      <c r="G83" s="181">
        <v>2316441</v>
      </c>
      <c r="H83" s="166"/>
    </row>
    <row r="84" spans="1:8">
      <c r="A84" s="164"/>
      <c r="B84" s="175">
        <v>44</v>
      </c>
      <c r="C84" s="179" t="s">
        <v>191</v>
      </c>
      <c r="D84" s="180">
        <v>83</v>
      </c>
      <c r="E84" s="180">
        <v>0</v>
      </c>
      <c r="F84" s="180">
        <v>0</v>
      </c>
      <c r="G84" s="181">
        <v>83</v>
      </c>
      <c r="H84" s="166"/>
    </row>
    <row r="85" spans="1:8" ht="15.75" thickBot="1">
      <c r="A85" s="164"/>
      <c r="B85" s="188"/>
      <c r="C85" s="189"/>
      <c r="D85" s="190">
        <f>SUM(D41:D84)</f>
        <v>840951638.76999998</v>
      </c>
      <c r="E85" s="190">
        <f>SUM(E41:E84)</f>
        <v>1063651697</v>
      </c>
      <c r="F85" s="190">
        <f>SUM(F41:F84)</f>
        <v>4612833</v>
      </c>
      <c r="G85" s="190">
        <f>SUM(G41:G84)</f>
        <v>1909216168.77</v>
      </c>
      <c r="H85" s="166"/>
    </row>
    <row r="86" spans="1:8">
      <c r="A86" s="159"/>
      <c r="B86" s="160"/>
      <c r="C86" s="160"/>
      <c r="D86" s="160"/>
      <c r="E86" s="160"/>
      <c r="F86" s="160"/>
      <c r="G86" s="160"/>
      <c r="H86" s="161"/>
    </row>
  </sheetData>
  <mergeCells count="4">
    <mergeCell ref="A4:E4"/>
    <mergeCell ref="A5:E5"/>
    <mergeCell ref="A6:E6"/>
    <mergeCell ref="H23:K24"/>
  </mergeCells>
  <pageMargins left="0.7" right="0.7" top="0.75" bottom="0.75" header="0.3" footer="0.3"/>
  <pageSetup scale="5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C4A55-E548-4F5A-934D-798A7EF71A67}">
  <dimension ref="A1"/>
  <sheetViews>
    <sheetView view="pageBreakPreview" topLeftCell="A28" zoomScale="60" zoomScaleNormal="100" workbookViewId="0">
      <selection activeCell="A52" sqref="A52"/>
    </sheetView>
  </sheetViews>
  <sheetFormatPr defaultRowHeight="15"/>
  <sheetData>
    <row r="1" spans="1:1">
      <c r="A1" s="3" t="s">
        <v>589</v>
      </c>
    </row>
  </sheetData>
  <pageMargins left="0.7" right="0.7" top="0.75" bottom="0.75" header="0.3" footer="0.3"/>
  <pageSetup scale="76" orientation="portrait" r:id="rId1"/>
  <rowBreaks count="1" manualBreakCount="1">
    <brk id="53"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6C025-6C55-4048-B38A-E6BCA4DF77A5}">
  <dimension ref="A1:E15"/>
  <sheetViews>
    <sheetView view="pageBreakPreview" zoomScale="60" zoomScaleNormal="100" workbookViewId="0">
      <selection activeCell="D28" sqref="D28"/>
    </sheetView>
  </sheetViews>
  <sheetFormatPr defaultColWidth="9.140625" defaultRowHeight="12.75"/>
  <cols>
    <col min="1" max="1" width="3.28515625" style="141" customWidth="1"/>
    <col min="2" max="2" width="99.85546875" style="141" customWidth="1"/>
    <col min="3" max="3" width="14.42578125" style="141" customWidth="1"/>
    <col min="4" max="4" width="23.42578125" style="141" bestFit="1" customWidth="1"/>
    <col min="5" max="5" width="16.42578125" style="141" customWidth="1"/>
    <col min="6" max="16384" width="9.140625" style="141"/>
  </cols>
  <sheetData>
    <row r="1" spans="1:5">
      <c r="A1" s="112" t="s">
        <v>591</v>
      </c>
    </row>
    <row r="2" spans="1:5">
      <c r="A2" s="112"/>
    </row>
    <row r="3" spans="1:5">
      <c r="B3" s="142" t="s">
        <v>592</v>
      </c>
      <c r="C3" s="142"/>
    </row>
    <row r="5" spans="1:5">
      <c r="B5" s="141" t="s">
        <v>602</v>
      </c>
    </row>
    <row r="7" spans="1:5" s="1" customFormat="1">
      <c r="B7" s="134" t="s">
        <v>385</v>
      </c>
      <c r="C7" s="134" t="s">
        <v>384</v>
      </c>
      <c r="D7" s="143" t="s">
        <v>386</v>
      </c>
      <c r="E7" s="143" t="s">
        <v>584</v>
      </c>
    </row>
    <row r="8" spans="1:5" s="1" customFormat="1">
      <c r="B8" s="1" t="s">
        <v>553</v>
      </c>
      <c r="C8" s="1" t="s">
        <v>552</v>
      </c>
      <c r="D8" s="144">
        <v>12912.84</v>
      </c>
      <c r="E8" s="7">
        <v>2019</v>
      </c>
    </row>
    <row r="9" spans="1:5" s="1" customFormat="1">
      <c r="B9" s="1" t="s">
        <v>555</v>
      </c>
      <c r="C9" s="1" t="s">
        <v>554</v>
      </c>
      <c r="D9" s="12">
        <v>249699.51</v>
      </c>
      <c r="E9" s="7">
        <v>2019</v>
      </c>
    </row>
    <row r="10" spans="1:5" s="1" customFormat="1">
      <c r="B10" s="1" t="s">
        <v>559</v>
      </c>
      <c r="C10" s="1" t="s">
        <v>558</v>
      </c>
      <c r="D10" s="12">
        <v>5399045.6800000006</v>
      </c>
      <c r="E10" s="7">
        <v>2019</v>
      </c>
    </row>
    <row r="11" spans="1:5" s="1" customFormat="1">
      <c r="B11" s="1" t="s">
        <v>561</v>
      </c>
      <c r="C11" s="1" t="s">
        <v>560</v>
      </c>
      <c r="D11" s="12">
        <v>95316.28</v>
      </c>
      <c r="E11" s="7">
        <v>2019</v>
      </c>
    </row>
    <row r="12" spans="1:5" s="1" customFormat="1">
      <c r="B12" s="1" t="s">
        <v>567</v>
      </c>
      <c r="C12" s="1" t="s">
        <v>566</v>
      </c>
      <c r="D12" s="12">
        <v>2123320.16</v>
      </c>
      <c r="E12" s="7">
        <v>2019</v>
      </c>
    </row>
    <row r="13" spans="1:5" s="1" customFormat="1">
      <c r="B13" s="1" t="s">
        <v>569</v>
      </c>
      <c r="C13" s="1" t="s">
        <v>568</v>
      </c>
      <c r="D13" s="12">
        <v>2158250.65</v>
      </c>
      <c r="E13" s="7">
        <v>2019</v>
      </c>
    </row>
    <row r="14" spans="1:5" s="1" customFormat="1">
      <c r="B14" s="1" t="s">
        <v>571</v>
      </c>
      <c r="C14" s="1" t="s">
        <v>570</v>
      </c>
      <c r="D14" s="12">
        <v>1490757.73</v>
      </c>
      <c r="E14" s="7">
        <v>2019</v>
      </c>
    </row>
    <row r="15" spans="1:5" s="1" customFormat="1">
      <c r="D15" s="132"/>
      <c r="E15" s="133"/>
    </row>
  </sheetData>
  <pageMargins left="0.7" right="0.7" top="0.75" bottom="0.75" header="0.3" footer="0.3"/>
  <pageSetup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F.3a</vt:lpstr>
      <vt:lpstr>F.3b</vt:lpstr>
      <vt:lpstr>F.3c</vt:lpstr>
      <vt:lpstr>F.3d</vt:lpstr>
      <vt:lpstr>F.4</vt:lpstr>
      <vt:lpstr>F.14 Attachment</vt:lpstr>
      <vt:lpstr>F.14 Reconciliation to FF1</vt:lpstr>
      <vt:lpstr>F.14 FF1 Page</vt:lpstr>
      <vt:lpstr>F.15</vt:lpstr>
      <vt:lpstr>F.16</vt:lpstr>
      <vt:lpstr>F.18 Summary</vt:lpstr>
      <vt:lpstr>F.18 Q4 2019 FF1</vt:lpstr>
      <vt:lpstr>'F.14 Attachment'!Print_Area</vt:lpstr>
      <vt:lpstr>'F.14 FF1 Page'!Print_Area</vt:lpstr>
      <vt:lpstr>'F.18 Summary'!Print_Area</vt:lpstr>
      <vt:lpstr>F.4!Print_Area</vt:lpstr>
      <vt:lpstr>F.4!Print_Titles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Jamison, Tamara J:(PECO)</dc:creator>
  <cp:lastModifiedBy>Alvarez, Marianne M:(BSC)</cp:lastModifiedBy>
  <cp:lastPrinted>2020-05-29T14:11:15Z</cp:lastPrinted>
  <dcterms:created xsi:type="dcterms:W3CDTF">2020-05-26T15:02:00Z</dcterms:created>
  <dcterms:modified xsi:type="dcterms:W3CDTF">2020-05-29T19:35:28Z</dcterms:modified>
</cp:coreProperties>
</file>