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liattj\Downloads\"/>
    </mc:Choice>
  </mc:AlternateContent>
  <xr:revisionPtr revIDLastSave="0" documentId="8_{8AAED63B-CF70-4F29-855C-731127A26659}" xr6:coauthVersionLast="47" xr6:coauthVersionMax="47" xr10:uidLastSave="{00000000-0000-0000-0000-000000000000}"/>
  <bookViews>
    <workbookView xWindow="28680" yWindow="-120" windowWidth="29040" windowHeight="15840" tabRatio="894" xr2:uid="{00000000-000D-0000-FFFF-FFFF00000000}"/>
  </bookViews>
  <sheets>
    <sheet name="WP 1 O&amp;M" sheetId="13" r:id="rId1"/>
    <sheet name="WP 2 Excl. Fac" sheetId="2" r:id="rId2"/>
    <sheet name="WP 3 Plt Forecast" sheetId="10" r:id="rId3"/>
    <sheet name="WP 4 2025 Act. CapAdds" sheetId="12" r:id="rId4"/>
    <sheet name="WP 5 Reserves" sheetId="11" r:id="rId5"/>
  </sheets>
  <definedNames>
    <definedName name="_xlnm._FilterDatabase" localSheetId="3">'WP 4 2025 Act. CapAdds'!$C$40:$X$467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'WP 1 O&amp;M'!$A$1:$J$38</definedName>
    <definedName name="_xlnm.Print_Area" localSheetId="1">'WP 2 Excl. Fac'!$A$1:$F$27</definedName>
    <definedName name="_xlnm.Print_Area" localSheetId="3">'WP 4 2025 Act. CapAdds'!$D$33:$W$466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3" l="1"/>
  <c r="F16" i="13"/>
  <c r="W21" i="12" l="1"/>
  <c r="W19" i="12"/>
  <c r="W17" i="12"/>
  <c r="K17" i="12"/>
  <c r="L17" i="12"/>
  <c r="M17" i="12"/>
  <c r="N17" i="12"/>
  <c r="O17" i="12"/>
  <c r="P17" i="12"/>
  <c r="Q17" i="12"/>
  <c r="R17" i="12"/>
  <c r="S17" i="12"/>
  <c r="T17" i="12"/>
  <c r="U17" i="12"/>
  <c r="K19" i="12"/>
  <c r="L19" i="12"/>
  <c r="M19" i="12"/>
  <c r="N19" i="12"/>
  <c r="O19" i="12"/>
  <c r="P19" i="12"/>
  <c r="Q19" i="12"/>
  <c r="R19" i="12"/>
  <c r="S19" i="12"/>
  <c r="T19" i="12"/>
  <c r="U19" i="12"/>
  <c r="K21" i="12"/>
  <c r="L21" i="12"/>
  <c r="M21" i="12"/>
  <c r="N21" i="12"/>
  <c r="O21" i="12"/>
  <c r="P21" i="12"/>
  <c r="Q21" i="12"/>
  <c r="R21" i="12"/>
  <c r="S21" i="12"/>
  <c r="T21" i="12"/>
  <c r="U21" i="12"/>
  <c r="J17" i="12"/>
  <c r="J19" i="12"/>
  <c r="J21" i="12"/>
  <c r="B375" i="12"/>
  <c r="B376" i="12"/>
  <c r="K376" i="12" s="1"/>
  <c r="B377" i="12"/>
  <c r="J377" i="12" s="1"/>
  <c r="B378" i="12"/>
  <c r="B379" i="12"/>
  <c r="B380" i="12"/>
  <c r="M380" i="12" s="1"/>
  <c r="B381" i="12"/>
  <c r="B382" i="12"/>
  <c r="B383" i="12"/>
  <c r="K383" i="12" s="1"/>
  <c r="B384" i="12"/>
  <c r="S384" i="12" s="1"/>
  <c r="B385" i="12"/>
  <c r="L385" i="12" s="1"/>
  <c r="Q384" i="12" l="1"/>
  <c r="N378" i="12"/>
  <c r="J378" i="12"/>
  <c r="M383" i="12"/>
  <c r="T383" i="12"/>
  <c r="K384" i="12"/>
  <c r="N384" i="12"/>
  <c r="O384" i="12"/>
  <c r="O376" i="12"/>
  <c r="R376" i="12"/>
  <c r="U376" i="12"/>
  <c r="O377" i="12"/>
  <c r="N377" i="12"/>
  <c r="K378" i="12"/>
  <c r="L378" i="12"/>
  <c r="M378" i="12"/>
  <c r="O378" i="12"/>
  <c r="K385" i="12"/>
  <c r="Q378" i="12"/>
  <c r="M385" i="12"/>
  <c r="R378" i="12"/>
  <c r="O385" i="12"/>
  <c r="S378" i="12"/>
  <c r="P385" i="12"/>
  <c r="J376" i="12"/>
  <c r="T378" i="12"/>
  <c r="Q385" i="12"/>
  <c r="U378" i="12"/>
  <c r="R385" i="12"/>
  <c r="O383" i="12"/>
  <c r="L383" i="12"/>
  <c r="U383" i="12"/>
  <c r="Q383" i="12"/>
  <c r="S383" i="12"/>
  <c r="R383" i="12"/>
  <c r="P383" i="12"/>
  <c r="J383" i="12"/>
  <c r="N383" i="12"/>
  <c r="S375" i="12"/>
  <c r="R375" i="12"/>
  <c r="J375" i="12"/>
  <c r="P375" i="12"/>
  <c r="T375" i="12"/>
  <c r="Q375" i="12"/>
  <c r="O375" i="12"/>
  <c r="N375" i="12"/>
  <c r="K375" i="12"/>
  <c r="U375" i="12"/>
  <c r="M375" i="12"/>
  <c r="L375" i="12"/>
  <c r="L382" i="12"/>
  <c r="Q382" i="12"/>
  <c r="R382" i="12"/>
  <c r="P382" i="12"/>
  <c r="U382" i="12"/>
  <c r="T382" i="12"/>
  <c r="S382" i="12"/>
  <c r="O382" i="12"/>
  <c r="N382" i="12"/>
  <c r="M382" i="12"/>
  <c r="K382" i="12"/>
  <c r="S381" i="12"/>
  <c r="M381" i="12"/>
  <c r="K381" i="12"/>
  <c r="U381" i="12"/>
  <c r="R381" i="12"/>
  <c r="Q381" i="12"/>
  <c r="P381" i="12"/>
  <c r="O381" i="12"/>
  <c r="J381" i="12"/>
  <c r="T381" i="12"/>
  <c r="N381" i="12"/>
  <c r="L381" i="12"/>
  <c r="T380" i="12"/>
  <c r="O380" i="12"/>
  <c r="U380" i="12"/>
  <c r="N380" i="12"/>
  <c r="S380" i="12"/>
  <c r="R380" i="12"/>
  <c r="J380" i="12"/>
  <c r="Q380" i="12"/>
  <c r="P380" i="12"/>
  <c r="J382" i="12"/>
  <c r="Q379" i="12"/>
  <c r="K379" i="12"/>
  <c r="T379" i="12"/>
  <c r="O379" i="12"/>
  <c r="N379" i="12"/>
  <c r="S379" i="12"/>
  <c r="R379" i="12"/>
  <c r="P379" i="12"/>
  <c r="M379" i="12"/>
  <c r="J379" i="12"/>
  <c r="L379" i="12"/>
  <c r="U379" i="12"/>
  <c r="K380" i="12"/>
  <c r="L380" i="12"/>
  <c r="N376" i="12"/>
  <c r="M376" i="12"/>
  <c r="L376" i="12"/>
  <c r="T376" i="12"/>
  <c r="S376" i="12"/>
  <c r="P376" i="12"/>
  <c r="R384" i="12"/>
  <c r="P384" i="12"/>
  <c r="M384" i="12"/>
  <c r="L384" i="12"/>
  <c r="J384" i="12"/>
  <c r="U384" i="12"/>
  <c r="T384" i="12"/>
  <c r="Q376" i="12"/>
  <c r="K377" i="12"/>
  <c r="R377" i="12"/>
  <c r="L377" i="12"/>
  <c r="T377" i="12"/>
  <c r="S377" i="12"/>
  <c r="M377" i="12"/>
  <c r="P377" i="12"/>
  <c r="Q377" i="12"/>
  <c r="U377" i="12"/>
  <c r="U385" i="12"/>
  <c r="T385" i="12"/>
  <c r="J385" i="12"/>
  <c r="N385" i="12"/>
  <c r="S385" i="12"/>
  <c r="P378" i="12"/>
  <c r="B282" i="12"/>
  <c r="B281" i="12"/>
  <c r="B280" i="12"/>
  <c r="B279" i="12"/>
  <c r="B278" i="12"/>
  <c r="B277" i="12"/>
  <c r="B276" i="12"/>
  <c r="B275" i="12"/>
  <c r="B274" i="12"/>
  <c r="B273" i="12"/>
  <c r="B272" i="12"/>
  <c r="B271" i="12"/>
  <c r="B270" i="12"/>
  <c r="B269" i="12"/>
  <c r="B268" i="12"/>
  <c r="B267" i="12"/>
  <c r="B266" i="12"/>
  <c r="B265" i="12"/>
  <c r="B264" i="12"/>
  <c r="B263" i="12"/>
  <c r="B262" i="12"/>
  <c r="B261" i="12"/>
  <c r="B260" i="12"/>
  <c r="B259" i="12"/>
  <c r="B258" i="12"/>
  <c r="B257" i="12"/>
  <c r="B256" i="12"/>
  <c r="B255" i="12"/>
  <c r="B224" i="12"/>
  <c r="B225" i="12"/>
  <c r="B226" i="12"/>
  <c r="B227" i="12"/>
  <c r="B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83" i="12"/>
  <c r="B284" i="12"/>
  <c r="B285" i="12"/>
  <c r="B286" i="12"/>
  <c r="B287" i="12"/>
  <c r="B288" i="12"/>
  <c r="B289" i="12"/>
  <c r="B290" i="12"/>
  <c r="B291" i="12"/>
  <c r="B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322" i="12"/>
  <c r="B323" i="12"/>
  <c r="B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54" i="12"/>
  <c r="B355" i="12"/>
  <c r="B356" i="12"/>
  <c r="B357" i="12"/>
  <c r="B358" i="12"/>
  <c r="B359" i="12"/>
  <c r="B360" i="12"/>
  <c r="B361" i="12"/>
  <c r="B362" i="12"/>
  <c r="B363" i="12"/>
  <c r="B364" i="12"/>
  <c r="B365" i="12"/>
  <c r="B366" i="12"/>
  <c r="B367" i="12"/>
  <c r="B368" i="12"/>
  <c r="B456" i="12"/>
  <c r="R456" i="12" s="1"/>
  <c r="B455" i="12"/>
  <c r="P455" i="12" s="1"/>
  <c r="B454" i="12"/>
  <c r="N454" i="12" s="1"/>
  <c r="B453" i="12"/>
  <c r="L453" i="12" s="1"/>
  <c r="B452" i="12"/>
  <c r="J452" i="12" s="1"/>
  <c r="B451" i="12"/>
  <c r="O451" i="12" s="1"/>
  <c r="B450" i="12"/>
  <c r="T450" i="12" s="1"/>
  <c r="B449" i="12"/>
  <c r="R449" i="12" s="1"/>
  <c r="B448" i="12"/>
  <c r="P448" i="12" s="1"/>
  <c r="B447" i="12"/>
  <c r="N447" i="12" s="1"/>
  <c r="B446" i="12"/>
  <c r="L446" i="12" s="1"/>
  <c r="B445" i="12"/>
  <c r="J445" i="12" s="1"/>
  <c r="W385" i="12" l="1"/>
  <c r="W376" i="12"/>
  <c r="X376" i="12" s="1"/>
  <c r="W380" i="12"/>
  <c r="X380" i="12" s="1"/>
  <c r="W381" i="12"/>
  <c r="X381" i="12" s="1"/>
  <c r="W378" i="12"/>
  <c r="X378" i="12" s="1"/>
  <c r="M300" i="12"/>
  <c r="N300" i="12"/>
  <c r="T300" i="12"/>
  <c r="S300" i="12"/>
  <c r="Q300" i="12"/>
  <c r="R300" i="12"/>
  <c r="U300" i="12"/>
  <c r="J300" i="12"/>
  <c r="K300" i="12"/>
  <c r="L300" i="12"/>
  <c r="O300" i="12"/>
  <c r="P300" i="12"/>
  <c r="K275" i="12"/>
  <c r="T275" i="12"/>
  <c r="L275" i="12"/>
  <c r="P275" i="12"/>
  <c r="Q275" i="12"/>
  <c r="N275" i="12"/>
  <c r="O275" i="12"/>
  <c r="M275" i="12"/>
  <c r="R275" i="12"/>
  <c r="S275" i="12"/>
  <c r="U275" i="12"/>
  <c r="J275" i="12"/>
  <c r="S313" i="12"/>
  <c r="K313" i="12"/>
  <c r="O313" i="12"/>
  <c r="J313" i="12"/>
  <c r="P313" i="12"/>
  <c r="Q313" i="12"/>
  <c r="R313" i="12"/>
  <c r="L313" i="12"/>
  <c r="M313" i="12"/>
  <c r="N313" i="12"/>
  <c r="T313" i="12"/>
  <c r="U313" i="12"/>
  <c r="P262" i="12"/>
  <c r="N262" i="12"/>
  <c r="U262" i="12"/>
  <c r="T262" i="12"/>
  <c r="O262" i="12"/>
  <c r="Q262" i="12"/>
  <c r="R262" i="12"/>
  <c r="J262" i="12"/>
  <c r="S262" i="12"/>
  <c r="K262" i="12"/>
  <c r="L262" i="12"/>
  <c r="M262" i="12"/>
  <c r="W384" i="12"/>
  <c r="X384" i="12" s="1"/>
  <c r="Q368" i="12"/>
  <c r="M368" i="12"/>
  <c r="N368" i="12"/>
  <c r="O368" i="12"/>
  <c r="T368" i="12"/>
  <c r="K368" i="12"/>
  <c r="L368" i="12"/>
  <c r="R368" i="12"/>
  <c r="S368" i="12"/>
  <c r="U368" i="12"/>
  <c r="J368" i="12"/>
  <c r="P368" i="12"/>
  <c r="Q354" i="12"/>
  <c r="M354" i="12"/>
  <c r="U354" i="12"/>
  <c r="K354" i="12"/>
  <c r="J354" i="12"/>
  <c r="L354" i="12"/>
  <c r="N354" i="12"/>
  <c r="O354" i="12"/>
  <c r="P354" i="12"/>
  <c r="R354" i="12"/>
  <c r="S354" i="12"/>
  <c r="T354" i="12"/>
  <c r="Q340" i="12"/>
  <c r="P340" i="12"/>
  <c r="L340" i="12"/>
  <c r="M340" i="12"/>
  <c r="N340" i="12"/>
  <c r="T340" i="12"/>
  <c r="U340" i="12"/>
  <c r="K340" i="12"/>
  <c r="O340" i="12"/>
  <c r="R340" i="12"/>
  <c r="J340" i="12"/>
  <c r="S340" i="12"/>
  <c r="R326" i="12"/>
  <c r="U326" i="12"/>
  <c r="J326" i="12"/>
  <c r="L326" i="12"/>
  <c r="M326" i="12"/>
  <c r="N326" i="12"/>
  <c r="O326" i="12"/>
  <c r="P326" i="12"/>
  <c r="Q326" i="12"/>
  <c r="S326" i="12"/>
  <c r="T326" i="12"/>
  <c r="K326" i="12"/>
  <c r="S312" i="12"/>
  <c r="O312" i="12"/>
  <c r="P312" i="12"/>
  <c r="N312" i="12"/>
  <c r="Q312" i="12"/>
  <c r="U312" i="12"/>
  <c r="J312" i="12"/>
  <c r="L312" i="12"/>
  <c r="M312" i="12"/>
  <c r="R312" i="12"/>
  <c r="T312" i="12"/>
  <c r="K312" i="12"/>
  <c r="U298" i="12"/>
  <c r="T298" i="12"/>
  <c r="L298" i="12"/>
  <c r="J298" i="12"/>
  <c r="N298" i="12"/>
  <c r="Q298" i="12"/>
  <c r="R298" i="12"/>
  <c r="S298" i="12"/>
  <c r="O298" i="12"/>
  <c r="P298" i="12"/>
  <c r="K298" i="12"/>
  <c r="M298" i="12"/>
  <c r="K284" i="12"/>
  <c r="Q284" i="12"/>
  <c r="U284" i="12"/>
  <c r="L284" i="12"/>
  <c r="P284" i="12"/>
  <c r="R284" i="12"/>
  <c r="S284" i="12"/>
  <c r="J284" i="12"/>
  <c r="M284" i="12"/>
  <c r="N284" i="12"/>
  <c r="O284" i="12"/>
  <c r="T284" i="12"/>
  <c r="O242" i="12"/>
  <c r="K242" i="12"/>
  <c r="R242" i="12"/>
  <c r="N242" i="12"/>
  <c r="P242" i="12"/>
  <c r="M242" i="12"/>
  <c r="Q242" i="12"/>
  <c r="S242" i="12"/>
  <c r="T242" i="12"/>
  <c r="L242" i="12"/>
  <c r="U242" i="12"/>
  <c r="J242" i="12"/>
  <c r="Q228" i="12"/>
  <c r="P228" i="12"/>
  <c r="L228" i="12"/>
  <c r="M228" i="12"/>
  <c r="T228" i="12"/>
  <c r="N228" i="12"/>
  <c r="J228" i="12"/>
  <c r="O228" i="12"/>
  <c r="R228" i="12"/>
  <c r="S228" i="12"/>
  <c r="K228" i="12"/>
  <c r="U228" i="12"/>
  <c r="S263" i="12"/>
  <c r="R263" i="12"/>
  <c r="K263" i="12"/>
  <c r="P263" i="12"/>
  <c r="N263" i="12"/>
  <c r="O263" i="12"/>
  <c r="T263" i="12"/>
  <c r="U263" i="12"/>
  <c r="J263" i="12"/>
  <c r="L263" i="12"/>
  <c r="M263" i="12"/>
  <c r="Q263" i="12"/>
  <c r="Q277" i="12"/>
  <c r="M277" i="12"/>
  <c r="T277" i="12"/>
  <c r="K277" i="12"/>
  <c r="L277" i="12"/>
  <c r="S277" i="12"/>
  <c r="J277" i="12"/>
  <c r="O277" i="12"/>
  <c r="P277" i="12"/>
  <c r="N277" i="12"/>
  <c r="R277" i="12"/>
  <c r="U277" i="12"/>
  <c r="N367" i="12"/>
  <c r="U367" i="12"/>
  <c r="O367" i="12"/>
  <c r="R367" i="12"/>
  <c r="S367" i="12"/>
  <c r="T367" i="12"/>
  <c r="J367" i="12"/>
  <c r="L367" i="12"/>
  <c r="M367" i="12"/>
  <c r="P367" i="12"/>
  <c r="Q367" i="12"/>
  <c r="K367" i="12"/>
  <c r="N353" i="12"/>
  <c r="P353" i="12"/>
  <c r="Q353" i="12"/>
  <c r="R353" i="12"/>
  <c r="L353" i="12"/>
  <c r="M353" i="12"/>
  <c r="J353" i="12"/>
  <c r="O353" i="12"/>
  <c r="S353" i="12"/>
  <c r="T353" i="12"/>
  <c r="K353" i="12"/>
  <c r="U353" i="12"/>
  <c r="N339" i="12"/>
  <c r="L339" i="12"/>
  <c r="O339" i="12"/>
  <c r="P339" i="12"/>
  <c r="T339" i="12"/>
  <c r="U339" i="12"/>
  <c r="J339" i="12"/>
  <c r="K339" i="12"/>
  <c r="M339" i="12"/>
  <c r="Q339" i="12"/>
  <c r="R339" i="12"/>
  <c r="S339" i="12"/>
  <c r="O325" i="12"/>
  <c r="U325" i="12"/>
  <c r="P325" i="12"/>
  <c r="N325" i="12"/>
  <c r="J325" i="12"/>
  <c r="Q325" i="12"/>
  <c r="R325" i="12"/>
  <c r="K325" i="12"/>
  <c r="L325" i="12"/>
  <c r="M325" i="12"/>
  <c r="S325" i="12"/>
  <c r="T325" i="12"/>
  <c r="P311" i="12"/>
  <c r="K311" i="12"/>
  <c r="R311" i="12"/>
  <c r="T311" i="12"/>
  <c r="Q311" i="12"/>
  <c r="S311" i="12"/>
  <c r="U311" i="12"/>
  <c r="J311" i="12"/>
  <c r="L311" i="12"/>
  <c r="M311" i="12"/>
  <c r="N311" i="12"/>
  <c r="O311" i="12"/>
  <c r="R297" i="12"/>
  <c r="P297" i="12"/>
  <c r="Q297" i="12"/>
  <c r="S297" i="12"/>
  <c r="N297" i="12"/>
  <c r="O297" i="12"/>
  <c r="K297" i="12"/>
  <c r="L297" i="12"/>
  <c r="J297" i="12"/>
  <c r="M297" i="12"/>
  <c r="T297" i="12"/>
  <c r="U297" i="12"/>
  <c r="T283" i="12"/>
  <c r="M283" i="12"/>
  <c r="O283" i="12"/>
  <c r="J283" i="12"/>
  <c r="P283" i="12"/>
  <c r="N283" i="12"/>
  <c r="Q283" i="12"/>
  <c r="K283" i="12"/>
  <c r="L283" i="12"/>
  <c r="R283" i="12"/>
  <c r="S283" i="12"/>
  <c r="U283" i="12"/>
  <c r="L241" i="12"/>
  <c r="N241" i="12"/>
  <c r="P241" i="12"/>
  <c r="M241" i="12"/>
  <c r="O241" i="12"/>
  <c r="J241" i="12"/>
  <c r="K241" i="12"/>
  <c r="Q241" i="12"/>
  <c r="R241" i="12"/>
  <c r="S241" i="12"/>
  <c r="T241" i="12"/>
  <c r="U241" i="12"/>
  <c r="N227" i="12"/>
  <c r="L227" i="12"/>
  <c r="S227" i="12"/>
  <c r="M227" i="12"/>
  <c r="K227" i="12"/>
  <c r="O227" i="12"/>
  <c r="J227" i="12"/>
  <c r="P227" i="12"/>
  <c r="Q227" i="12"/>
  <c r="R227" i="12"/>
  <c r="T227" i="12"/>
  <c r="U227" i="12"/>
  <c r="N264" i="12"/>
  <c r="P264" i="12"/>
  <c r="Q264" i="12"/>
  <c r="O264" i="12"/>
  <c r="R264" i="12"/>
  <c r="S264" i="12"/>
  <c r="T264" i="12"/>
  <c r="K264" i="12"/>
  <c r="J264" i="12"/>
  <c r="L264" i="12"/>
  <c r="M264" i="12"/>
  <c r="U264" i="12"/>
  <c r="T278" i="12"/>
  <c r="Q278" i="12"/>
  <c r="R278" i="12"/>
  <c r="S278" i="12"/>
  <c r="O278" i="12"/>
  <c r="P278" i="12"/>
  <c r="U278" i="12"/>
  <c r="J278" i="12"/>
  <c r="K278" i="12"/>
  <c r="L278" i="12"/>
  <c r="M278" i="12"/>
  <c r="N278" i="12"/>
  <c r="W382" i="12"/>
  <c r="X382" i="12" s="1"/>
  <c r="K366" i="12"/>
  <c r="J366" i="12"/>
  <c r="Q366" i="12"/>
  <c r="S366" i="12"/>
  <c r="T366" i="12"/>
  <c r="U366" i="12"/>
  <c r="L366" i="12"/>
  <c r="M366" i="12"/>
  <c r="O366" i="12"/>
  <c r="P366" i="12"/>
  <c r="R366" i="12"/>
  <c r="N366" i="12"/>
  <c r="K352" i="12"/>
  <c r="J352" i="12"/>
  <c r="T352" i="12"/>
  <c r="L352" i="12"/>
  <c r="M352" i="12"/>
  <c r="Q352" i="12"/>
  <c r="N352" i="12"/>
  <c r="O352" i="12"/>
  <c r="R352" i="12"/>
  <c r="S352" i="12"/>
  <c r="U352" i="12"/>
  <c r="P352" i="12"/>
  <c r="K338" i="12"/>
  <c r="J338" i="12"/>
  <c r="R338" i="12"/>
  <c r="S338" i="12"/>
  <c r="T338" i="12"/>
  <c r="L338" i="12"/>
  <c r="M338" i="12"/>
  <c r="N338" i="12"/>
  <c r="P338" i="12"/>
  <c r="Q338" i="12"/>
  <c r="U338" i="12"/>
  <c r="O338" i="12"/>
  <c r="L324" i="12"/>
  <c r="J324" i="12"/>
  <c r="R324" i="12"/>
  <c r="K324" i="12"/>
  <c r="P324" i="12"/>
  <c r="Q324" i="12"/>
  <c r="M324" i="12"/>
  <c r="N324" i="12"/>
  <c r="O324" i="12"/>
  <c r="S324" i="12"/>
  <c r="T324" i="12"/>
  <c r="U324" i="12"/>
  <c r="M310" i="12"/>
  <c r="J310" i="12"/>
  <c r="N310" i="12"/>
  <c r="L310" i="12"/>
  <c r="T310" i="12"/>
  <c r="Q310" i="12"/>
  <c r="R310" i="12"/>
  <c r="K310" i="12"/>
  <c r="O310" i="12"/>
  <c r="P310" i="12"/>
  <c r="S310" i="12"/>
  <c r="U310" i="12"/>
  <c r="O296" i="12"/>
  <c r="L296" i="12"/>
  <c r="J296" i="12"/>
  <c r="S296" i="12"/>
  <c r="K296" i="12"/>
  <c r="R296" i="12"/>
  <c r="Q296" i="12"/>
  <c r="T296" i="12"/>
  <c r="U296" i="12"/>
  <c r="M296" i="12"/>
  <c r="N296" i="12"/>
  <c r="P296" i="12"/>
  <c r="U254" i="12"/>
  <c r="M254" i="12"/>
  <c r="J254" i="12"/>
  <c r="S254" i="12"/>
  <c r="K254" i="12"/>
  <c r="O254" i="12"/>
  <c r="P254" i="12"/>
  <c r="Q254" i="12"/>
  <c r="R254" i="12"/>
  <c r="L254" i="12"/>
  <c r="N254" i="12"/>
  <c r="T254" i="12"/>
  <c r="R240" i="12"/>
  <c r="J240" i="12"/>
  <c r="S240" i="12"/>
  <c r="T240" i="12"/>
  <c r="N240" i="12"/>
  <c r="O240" i="12"/>
  <c r="P240" i="12"/>
  <c r="Q240" i="12"/>
  <c r="K240" i="12"/>
  <c r="L240" i="12"/>
  <c r="M240" i="12"/>
  <c r="U240" i="12"/>
  <c r="K226" i="12"/>
  <c r="J226" i="12"/>
  <c r="O226" i="12"/>
  <c r="Q226" i="12"/>
  <c r="R226" i="12"/>
  <c r="M226" i="12"/>
  <c r="N226" i="12"/>
  <c r="P226" i="12"/>
  <c r="S226" i="12"/>
  <c r="L226" i="12"/>
  <c r="T226" i="12"/>
  <c r="U226" i="12"/>
  <c r="K265" i="12"/>
  <c r="L265" i="12"/>
  <c r="R265" i="12"/>
  <c r="M265" i="12"/>
  <c r="O265" i="12"/>
  <c r="P265" i="12"/>
  <c r="J265" i="12"/>
  <c r="N265" i="12"/>
  <c r="Q265" i="12"/>
  <c r="S265" i="12"/>
  <c r="U265" i="12"/>
  <c r="T265" i="12"/>
  <c r="U279" i="12"/>
  <c r="M279" i="12"/>
  <c r="O279" i="12"/>
  <c r="P279" i="12"/>
  <c r="Q279" i="12"/>
  <c r="S279" i="12"/>
  <c r="T279" i="12"/>
  <c r="K279" i="12"/>
  <c r="L279" i="12"/>
  <c r="N279" i="12"/>
  <c r="R279" i="12"/>
  <c r="J279" i="12"/>
  <c r="W377" i="12"/>
  <c r="X377" i="12" s="1"/>
  <c r="M365" i="12"/>
  <c r="N365" i="12"/>
  <c r="O365" i="12"/>
  <c r="P365" i="12"/>
  <c r="T365" i="12"/>
  <c r="R365" i="12"/>
  <c r="S365" i="12"/>
  <c r="U365" i="12"/>
  <c r="J365" i="12"/>
  <c r="K365" i="12"/>
  <c r="L365" i="12"/>
  <c r="Q365" i="12"/>
  <c r="P351" i="12"/>
  <c r="U351" i="12"/>
  <c r="L351" i="12"/>
  <c r="M351" i="12"/>
  <c r="J351" i="12"/>
  <c r="N351" i="12"/>
  <c r="O351" i="12"/>
  <c r="Q351" i="12"/>
  <c r="R351" i="12"/>
  <c r="T351" i="12"/>
  <c r="K351" i="12"/>
  <c r="S351" i="12"/>
  <c r="S337" i="12"/>
  <c r="M337" i="12"/>
  <c r="N337" i="12"/>
  <c r="O337" i="12"/>
  <c r="T337" i="12"/>
  <c r="U337" i="12"/>
  <c r="Q337" i="12"/>
  <c r="R337" i="12"/>
  <c r="J337" i="12"/>
  <c r="K337" i="12"/>
  <c r="L337" i="12"/>
  <c r="P337" i="12"/>
  <c r="O323" i="12"/>
  <c r="U323" i="12"/>
  <c r="S323" i="12"/>
  <c r="T323" i="12"/>
  <c r="K323" i="12"/>
  <c r="Q323" i="12"/>
  <c r="R323" i="12"/>
  <c r="P323" i="12"/>
  <c r="L323" i="12"/>
  <c r="M323" i="12"/>
  <c r="J323" i="12"/>
  <c r="N323" i="12"/>
  <c r="R309" i="12"/>
  <c r="N309" i="12"/>
  <c r="S309" i="12"/>
  <c r="T309" i="12"/>
  <c r="J309" i="12"/>
  <c r="U309" i="12"/>
  <c r="K309" i="12"/>
  <c r="M309" i="12"/>
  <c r="O309" i="12"/>
  <c r="P309" i="12"/>
  <c r="Q309" i="12"/>
  <c r="L309" i="12"/>
  <c r="L295" i="12"/>
  <c r="O295" i="12"/>
  <c r="U295" i="12"/>
  <c r="K295" i="12"/>
  <c r="P295" i="12"/>
  <c r="Q295" i="12"/>
  <c r="N295" i="12"/>
  <c r="R295" i="12"/>
  <c r="S295" i="12"/>
  <c r="T295" i="12"/>
  <c r="J295" i="12"/>
  <c r="M295" i="12"/>
  <c r="R253" i="12"/>
  <c r="O253" i="12"/>
  <c r="N253" i="12"/>
  <c r="P253" i="12"/>
  <c r="L253" i="12"/>
  <c r="M253" i="12"/>
  <c r="K253" i="12"/>
  <c r="Q253" i="12"/>
  <c r="S253" i="12"/>
  <c r="T253" i="12"/>
  <c r="U253" i="12"/>
  <c r="J253" i="12"/>
  <c r="T239" i="12"/>
  <c r="N239" i="12"/>
  <c r="U239" i="12"/>
  <c r="L239" i="12"/>
  <c r="M239" i="12"/>
  <c r="S239" i="12"/>
  <c r="K239" i="12"/>
  <c r="O239" i="12"/>
  <c r="P239" i="12"/>
  <c r="J239" i="12"/>
  <c r="Q239" i="12"/>
  <c r="R239" i="12"/>
  <c r="S225" i="12"/>
  <c r="K225" i="12"/>
  <c r="L225" i="12"/>
  <c r="Q225" i="12"/>
  <c r="M225" i="12"/>
  <c r="N225" i="12"/>
  <c r="O225" i="12"/>
  <c r="P225" i="12"/>
  <c r="R225" i="12"/>
  <c r="T225" i="12"/>
  <c r="U225" i="12"/>
  <c r="J225" i="12"/>
  <c r="M266" i="12"/>
  <c r="O266" i="12"/>
  <c r="U266" i="12"/>
  <c r="K266" i="12"/>
  <c r="R266" i="12"/>
  <c r="P266" i="12"/>
  <c r="Q266" i="12"/>
  <c r="S266" i="12"/>
  <c r="T266" i="12"/>
  <c r="J266" i="12"/>
  <c r="L266" i="12"/>
  <c r="N266" i="12"/>
  <c r="K280" i="12"/>
  <c r="P280" i="12"/>
  <c r="M280" i="12"/>
  <c r="N280" i="12"/>
  <c r="T280" i="12"/>
  <c r="Q280" i="12"/>
  <c r="R280" i="12"/>
  <c r="S280" i="12"/>
  <c r="L280" i="12"/>
  <c r="O280" i="12"/>
  <c r="U280" i="12"/>
  <c r="J280" i="12"/>
  <c r="S364" i="12"/>
  <c r="K364" i="12"/>
  <c r="O364" i="12"/>
  <c r="J364" i="12"/>
  <c r="L364" i="12"/>
  <c r="M364" i="12"/>
  <c r="P364" i="12"/>
  <c r="Q364" i="12"/>
  <c r="R364" i="12"/>
  <c r="N364" i="12"/>
  <c r="T364" i="12"/>
  <c r="U364" i="12"/>
  <c r="S350" i="12"/>
  <c r="L350" i="12"/>
  <c r="P350" i="12"/>
  <c r="Q350" i="12"/>
  <c r="R350" i="12"/>
  <c r="K350" i="12"/>
  <c r="M350" i="12"/>
  <c r="J350" i="12"/>
  <c r="N350" i="12"/>
  <c r="O350" i="12"/>
  <c r="T350" i="12"/>
  <c r="U350" i="12"/>
  <c r="S336" i="12"/>
  <c r="O336" i="12"/>
  <c r="N336" i="12"/>
  <c r="P336" i="12"/>
  <c r="K336" i="12"/>
  <c r="M336" i="12"/>
  <c r="Q336" i="12"/>
  <c r="R336" i="12"/>
  <c r="U336" i="12"/>
  <c r="J336" i="12"/>
  <c r="L336" i="12"/>
  <c r="T336" i="12"/>
  <c r="T322" i="12"/>
  <c r="L322" i="12"/>
  <c r="P322" i="12"/>
  <c r="M322" i="12"/>
  <c r="N322" i="12"/>
  <c r="O322" i="12"/>
  <c r="U322" i="12"/>
  <c r="K322" i="12"/>
  <c r="Q322" i="12"/>
  <c r="R322" i="12"/>
  <c r="S322" i="12"/>
  <c r="J322" i="12"/>
  <c r="U308" i="12"/>
  <c r="N308" i="12"/>
  <c r="T308" i="12"/>
  <c r="Q308" i="12"/>
  <c r="J308" i="12"/>
  <c r="K308" i="12"/>
  <c r="L308" i="12"/>
  <c r="R308" i="12"/>
  <c r="S308" i="12"/>
  <c r="M308" i="12"/>
  <c r="O308" i="12"/>
  <c r="P308" i="12"/>
  <c r="S294" i="12"/>
  <c r="K294" i="12"/>
  <c r="O294" i="12"/>
  <c r="P294" i="12"/>
  <c r="Q294" i="12"/>
  <c r="R294" i="12"/>
  <c r="T294" i="12"/>
  <c r="J294" i="12"/>
  <c r="U294" i="12"/>
  <c r="L294" i="12"/>
  <c r="M294" i="12"/>
  <c r="N294" i="12"/>
  <c r="O252" i="12"/>
  <c r="T252" i="12"/>
  <c r="K252" i="12"/>
  <c r="J252" i="12"/>
  <c r="P252" i="12"/>
  <c r="N252" i="12"/>
  <c r="Q252" i="12"/>
  <c r="R252" i="12"/>
  <c r="S252" i="12"/>
  <c r="L252" i="12"/>
  <c r="M252" i="12"/>
  <c r="U252" i="12"/>
  <c r="Q238" i="12"/>
  <c r="P238" i="12"/>
  <c r="M238" i="12"/>
  <c r="N238" i="12"/>
  <c r="O238" i="12"/>
  <c r="R238" i="12"/>
  <c r="S238" i="12"/>
  <c r="U238" i="12"/>
  <c r="J238" i="12"/>
  <c r="T238" i="12"/>
  <c r="K238" i="12"/>
  <c r="L238" i="12"/>
  <c r="S224" i="12"/>
  <c r="O224" i="12"/>
  <c r="U224" i="12"/>
  <c r="K224" i="12"/>
  <c r="M224" i="12"/>
  <c r="N224" i="12"/>
  <c r="P224" i="12"/>
  <c r="Q224" i="12"/>
  <c r="T224" i="12"/>
  <c r="J224" i="12"/>
  <c r="L224" i="12"/>
  <c r="R224" i="12"/>
  <c r="P267" i="12"/>
  <c r="S267" i="12"/>
  <c r="Q267" i="12"/>
  <c r="J267" i="12"/>
  <c r="R267" i="12"/>
  <c r="M267" i="12"/>
  <c r="N267" i="12"/>
  <c r="L267" i="12"/>
  <c r="O267" i="12"/>
  <c r="T267" i="12"/>
  <c r="U267" i="12"/>
  <c r="K267" i="12"/>
  <c r="N281" i="12"/>
  <c r="M281" i="12"/>
  <c r="T281" i="12"/>
  <c r="S281" i="12"/>
  <c r="U281" i="12"/>
  <c r="O281" i="12"/>
  <c r="P281" i="12"/>
  <c r="K281" i="12"/>
  <c r="L281" i="12"/>
  <c r="Q281" i="12"/>
  <c r="R281" i="12"/>
  <c r="J281" i="12"/>
  <c r="P363" i="12"/>
  <c r="T363" i="12"/>
  <c r="S363" i="12"/>
  <c r="U363" i="12"/>
  <c r="O363" i="12"/>
  <c r="Q363" i="12"/>
  <c r="R363" i="12"/>
  <c r="J363" i="12"/>
  <c r="N363" i="12"/>
  <c r="K363" i="12"/>
  <c r="L363" i="12"/>
  <c r="M363" i="12"/>
  <c r="P349" i="12"/>
  <c r="K349" i="12"/>
  <c r="L349" i="12"/>
  <c r="M349" i="12"/>
  <c r="R349" i="12"/>
  <c r="N349" i="12"/>
  <c r="O349" i="12"/>
  <c r="Q349" i="12"/>
  <c r="S349" i="12"/>
  <c r="U349" i="12"/>
  <c r="T349" i="12"/>
  <c r="J349" i="12"/>
  <c r="P335" i="12"/>
  <c r="K335" i="12"/>
  <c r="S335" i="12"/>
  <c r="T335" i="12"/>
  <c r="U335" i="12"/>
  <c r="N335" i="12"/>
  <c r="O335" i="12"/>
  <c r="Q335" i="12"/>
  <c r="R335" i="12"/>
  <c r="J335" i="12"/>
  <c r="L335" i="12"/>
  <c r="M335" i="12"/>
  <c r="R321" i="12"/>
  <c r="L321" i="12"/>
  <c r="O321" i="12"/>
  <c r="P321" i="12"/>
  <c r="N321" i="12"/>
  <c r="Q321" i="12"/>
  <c r="S321" i="12"/>
  <c r="T321" i="12"/>
  <c r="U321" i="12"/>
  <c r="K321" i="12"/>
  <c r="M321" i="12"/>
  <c r="J321" i="12"/>
  <c r="S307" i="12"/>
  <c r="K307" i="12"/>
  <c r="Q307" i="12"/>
  <c r="L307" i="12"/>
  <c r="T307" i="12"/>
  <c r="N307" i="12"/>
  <c r="O307" i="12"/>
  <c r="P307" i="12"/>
  <c r="J307" i="12"/>
  <c r="R307" i="12"/>
  <c r="U307" i="12"/>
  <c r="M307" i="12"/>
  <c r="U293" i="12"/>
  <c r="P293" i="12"/>
  <c r="K293" i="12"/>
  <c r="Q293" i="12"/>
  <c r="J293" i="12"/>
  <c r="O293" i="12"/>
  <c r="R293" i="12"/>
  <c r="L293" i="12"/>
  <c r="M293" i="12"/>
  <c r="N293" i="12"/>
  <c r="S293" i="12"/>
  <c r="T293" i="12"/>
  <c r="M251" i="12"/>
  <c r="Q251" i="12"/>
  <c r="T251" i="12"/>
  <c r="U251" i="12"/>
  <c r="N251" i="12"/>
  <c r="O251" i="12"/>
  <c r="K251" i="12"/>
  <c r="L251" i="12"/>
  <c r="P251" i="12"/>
  <c r="R251" i="12"/>
  <c r="J251" i="12"/>
  <c r="S251" i="12"/>
  <c r="O237" i="12"/>
  <c r="M237" i="12"/>
  <c r="R237" i="12"/>
  <c r="J237" i="12"/>
  <c r="S237" i="12"/>
  <c r="L237" i="12"/>
  <c r="N237" i="12"/>
  <c r="K237" i="12"/>
  <c r="P237" i="12"/>
  <c r="Q237" i="12"/>
  <c r="T237" i="12"/>
  <c r="U237" i="12"/>
  <c r="S268" i="12"/>
  <c r="J268" i="12"/>
  <c r="N268" i="12"/>
  <c r="M268" i="12"/>
  <c r="P268" i="12"/>
  <c r="Q268" i="12"/>
  <c r="R268" i="12"/>
  <c r="K268" i="12"/>
  <c r="L268" i="12"/>
  <c r="O268" i="12"/>
  <c r="T268" i="12"/>
  <c r="U268" i="12"/>
  <c r="Q282" i="12"/>
  <c r="R282" i="12"/>
  <c r="J282" i="12"/>
  <c r="O282" i="12"/>
  <c r="P282" i="12"/>
  <c r="S282" i="12"/>
  <c r="T282" i="12"/>
  <c r="U282" i="12"/>
  <c r="N282" i="12"/>
  <c r="K282" i="12"/>
  <c r="L282" i="12"/>
  <c r="M282" i="12"/>
  <c r="U356" i="12"/>
  <c r="O356" i="12"/>
  <c r="P356" i="12"/>
  <c r="Q356" i="12"/>
  <c r="J356" i="12"/>
  <c r="L356" i="12"/>
  <c r="M356" i="12"/>
  <c r="N356" i="12"/>
  <c r="K356" i="12"/>
  <c r="R356" i="12"/>
  <c r="S356" i="12"/>
  <c r="T356" i="12"/>
  <c r="N328" i="12"/>
  <c r="J328" i="12"/>
  <c r="P328" i="12"/>
  <c r="Q328" i="12"/>
  <c r="R328" i="12"/>
  <c r="O328" i="12"/>
  <c r="S328" i="12"/>
  <c r="T328" i="12"/>
  <c r="U328" i="12"/>
  <c r="K328" i="12"/>
  <c r="L328" i="12"/>
  <c r="M328" i="12"/>
  <c r="O286" i="12"/>
  <c r="S286" i="12"/>
  <c r="Q286" i="12"/>
  <c r="R286" i="12"/>
  <c r="P286" i="12"/>
  <c r="T286" i="12"/>
  <c r="U286" i="12"/>
  <c r="K286" i="12"/>
  <c r="L286" i="12"/>
  <c r="J286" i="12"/>
  <c r="M286" i="12"/>
  <c r="N286" i="12"/>
  <c r="P230" i="12"/>
  <c r="O230" i="12"/>
  <c r="N230" i="12"/>
  <c r="Q230" i="12"/>
  <c r="R230" i="12"/>
  <c r="J230" i="12"/>
  <c r="S230" i="12"/>
  <c r="K230" i="12"/>
  <c r="L230" i="12"/>
  <c r="M230" i="12"/>
  <c r="T230" i="12"/>
  <c r="U230" i="12"/>
  <c r="T355" i="12"/>
  <c r="Q355" i="12"/>
  <c r="K355" i="12"/>
  <c r="L355" i="12"/>
  <c r="P355" i="12"/>
  <c r="N355" i="12"/>
  <c r="O355" i="12"/>
  <c r="R355" i="12"/>
  <c r="S355" i="12"/>
  <c r="J355" i="12"/>
  <c r="U355" i="12"/>
  <c r="M355" i="12"/>
  <c r="T229" i="12"/>
  <c r="U229" i="12"/>
  <c r="L229" i="12"/>
  <c r="R229" i="12"/>
  <c r="S229" i="12"/>
  <c r="J229" i="12"/>
  <c r="M229" i="12"/>
  <c r="N229" i="12"/>
  <c r="K229" i="12"/>
  <c r="O229" i="12"/>
  <c r="P229" i="12"/>
  <c r="Q229" i="12"/>
  <c r="M362" i="12"/>
  <c r="P362" i="12"/>
  <c r="N362" i="12"/>
  <c r="O362" i="12"/>
  <c r="Q362" i="12"/>
  <c r="U362" i="12"/>
  <c r="L362" i="12"/>
  <c r="J362" i="12"/>
  <c r="R362" i="12"/>
  <c r="S362" i="12"/>
  <c r="K362" i="12"/>
  <c r="T362" i="12"/>
  <c r="M334" i="12"/>
  <c r="N334" i="12"/>
  <c r="O334" i="12"/>
  <c r="P334" i="12"/>
  <c r="T334" i="12"/>
  <c r="U334" i="12"/>
  <c r="J334" i="12"/>
  <c r="K334" i="12"/>
  <c r="L334" i="12"/>
  <c r="Q334" i="12"/>
  <c r="R334" i="12"/>
  <c r="S334" i="12"/>
  <c r="P306" i="12"/>
  <c r="M306" i="12"/>
  <c r="L306" i="12"/>
  <c r="K306" i="12"/>
  <c r="N306" i="12"/>
  <c r="O306" i="12"/>
  <c r="T306" i="12"/>
  <c r="U306" i="12"/>
  <c r="J306" i="12"/>
  <c r="Q306" i="12"/>
  <c r="R306" i="12"/>
  <c r="S306" i="12"/>
  <c r="L236" i="12"/>
  <c r="R236" i="12"/>
  <c r="K236" i="12"/>
  <c r="M236" i="12"/>
  <c r="S236" i="12"/>
  <c r="O236" i="12"/>
  <c r="P236" i="12"/>
  <c r="Q236" i="12"/>
  <c r="T236" i="12"/>
  <c r="N236" i="12"/>
  <c r="U236" i="12"/>
  <c r="J236" i="12"/>
  <c r="O347" i="12"/>
  <c r="Q347" i="12"/>
  <c r="R347" i="12"/>
  <c r="S347" i="12"/>
  <c r="K347" i="12"/>
  <c r="L347" i="12"/>
  <c r="M347" i="12"/>
  <c r="N347" i="12"/>
  <c r="T347" i="12"/>
  <c r="U347" i="12"/>
  <c r="P347" i="12"/>
  <c r="J347" i="12"/>
  <c r="L319" i="12"/>
  <c r="R319" i="12"/>
  <c r="Q319" i="12"/>
  <c r="K319" i="12"/>
  <c r="M319" i="12"/>
  <c r="S319" i="12"/>
  <c r="T319" i="12"/>
  <c r="N319" i="12"/>
  <c r="O319" i="12"/>
  <c r="P319" i="12"/>
  <c r="U319" i="12"/>
  <c r="J319" i="12"/>
  <c r="U249" i="12"/>
  <c r="O249" i="12"/>
  <c r="N249" i="12"/>
  <c r="M249" i="12"/>
  <c r="P249" i="12"/>
  <c r="R249" i="12"/>
  <c r="S249" i="12"/>
  <c r="T249" i="12"/>
  <c r="J249" i="12"/>
  <c r="L249" i="12"/>
  <c r="Q249" i="12"/>
  <c r="K249" i="12"/>
  <c r="U346" i="12"/>
  <c r="K346" i="12"/>
  <c r="L346" i="12"/>
  <c r="M346" i="12"/>
  <c r="N346" i="12"/>
  <c r="R346" i="12"/>
  <c r="S346" i="12"/>
  <c r="T346" i="12"/>
  <c r="O346" i="12"/>
  <c r="P346" i="12"/>
  <c r="Q346" i="12"/>
  <c r="J346" i="12"/>
  <c r="O318" i="12"/>
  <c r="L318" i="12"/>
  <c r="S318" i="12"/>
  <c r="U318" i="12"/>
  <c r="K318" i="12"/>
  <c r="Q318" i="12"/>
  <c r="R318" i="12"/>
  <c r="T318" i="12"/>
  <c r="J318" i="12"/>
  <c r="M318" i="12"/>
  <c r="N318" i="12"/>
  <c r="P318" i="12"/>
  <c r="L290" i="12"/>
  <c r="S290" i="12"/>
  <c r="O290" i="12"/>
  <c r="Q290" i="12"/>
  <c r="R290" i="12"/>
  <c r="T290" i="12"/>
  <c r="K290" i="12"/>
  <c r="M290" i="12"/>
  <c r="N290" i="12"/>
  <c r="P290" i="12"/>
  <c r="U290" i="12"/>
  <c r="J290" i="12"/>
  <c r="T234" i="12"/>
  <c r="P234" i="12"/>
  <c r="O234" i="12"/>
  <c r="Q234" i="12"/>
  <c r="M234" i="12"/>
  <c r="N234" i="12"/>
  <c r="R234" i="12"/>
  <c r="S234" i="12"/>
  <c r="J234" i="12"/>
  <c r="K234" i="12"/>
  <c r="L234" i="12"/>
  <c r="U234" i="12"/>
  <c r="R345" i="12"/>
  <c r="M345" i="12"/>
  <c r="N345" i="12"/>
  <c r="K345" i="12"/>
  <c r="L345" i="12"/>
  <c r="P345" i="12"/>
  <c r="Q345" i="12"/>
  <c r="S345" i="12"/>
  <c r="O345" i="12"/>
  <c r="T345" i="12"/>
  <c r="U345" i="12"/>
  <c r="J345" i="12"/>
  <c r="S317" i="12"/>
  <c r="T317" i="12"/>
  <c r="K317" i="12"/>
  <c r="M317" i="12"/>
  <c r="L317" i="12"/>
  <c r="N317" i="12"/>
  <c r="O317" i="12"/>
  <c r="U317" i="12"/>
  <c r="J317" i="12"/>
  <c r="P317" i="12"/>
  <c r="Q317" i="12"/>
  <c r="R317" i="12"/>
  <c r="O289" i="12"/>
  <c r="U289" i="12"/>
  <c r="R289" i="12"/>
  <c r="S289" i="12"/>
  <c r="N289" i="12"/>
  <c r="P289" i="12"/>
  <c r="L289" i="12"/>
  <c r="M289" i="12"/>
  <c r="Q289" i="12"/>
  <c r="T289" i="12"/>
  <c r="J289" i="12"/>
  <c r="K289" i="12"/>
  <c r="Q233" i="12"/>
  <c r="U233" i="12"/>
  <c r="L233" i="12"/>
  <c r="P233" i="12"/>
  <c r="M233" i="12"/>
  <c r="N233" i="12"/>
  <c r="K233" i="12"/>
  <c r="O233" i="12"/>
  <c r="R233" i="12"/>
  <c r="S233" i="12"/>
  <c r="T233" i="12"/>
  <c r="J233" i="12"/>
  <c r="S258" i="12"/>
  <c r="N258" i="12"/>
  <c r="U258" i="12"/>
  <c r="L258" i="12"/>
  <c r="M258" i="12"/>
  <c r="T258" i="12"/>
  <c r="P258" i="12"/>
  <c r="Q258" i="12"/>
  <c r="R258" i="12"/>
  <c r="K258" i="12"/>
  <c r="O258" i="12"/>
  <c r="J258" i="12"/>
  <c r="U259" i="12"/>
  <c r="Q259" i="12"/>
  <c r="R259" i="12"/>
  <c r="S259" i="12"/>
  <c r="M259" i="12"/>
  <c r="N259" i="12"/>
  <c r="J259" i="12"/>
  <c r="O259" i="12"/>
  <c r="P259" i="12"/>
  <c r="T259" i="12"/>
  <c r="K259" i="12"/>
  <c r="L259" i="12"/>
  <c r="J342" i="12"/>
  <c r="N342" i="12"/>
  <c r="O342" i="12"/>
  <c r="M342" i="12"/>
  <c r="P342" i="12"/>
  <c r="Q342" i="12"/>
  <c r="R342" i="12"/>
  <c r="S342" i="12"/>
  <c r="U342" i="12"/>
  <c r="K342" i="12"/>
  <c r="L342" i="12"/>
  <c r="T342" i="12"/>
  <c r="K314" i="12"/>
  <c r="O314" i="12"/>
  <c r="U314" i="12"/>
  <c r="L314" i="12"/>
  <c r="N314" i="12"/>
  <c r="P314" i="12"/>
  <c r="J314" i="12"/>
  <c r="M314" i="12"/>
  <c r="Q314" i="12"/>
  <c r="R314" i="12"/>
  <c r="S314" i="12"/>
  <c r="T314" i="12"/>
  <c r="U244" i="12"/>
  <c r="S244" i="12"/>
  <c r="K244" i="12"/>
  <c r="L244" i="12"/>
  <c r="Q244" i="12"/>
  <c r="O244" i="12"/>
  <c r="J244" i="12"/>
  <c r="P244" i="12"/>
  <c r="R244" i="12"/>
  <c r="T244" i="12"/>
  <c r="M244" i="12"/>
  <c r="N244" i="12"/>
  <c r="M261" i="12"/>
  <c r="Q261" i="12"/>
  <c r="N261" i="12"/>
  <c r="O261" i="12"/>
  <c r="U261" i="12"/>
  <c r="J261" i="12"/>
  <c r="L261" i="12"/>
  <c r="P261" i="12"/>
  <c r="K261" i="12"/>
  <c r="R261" i="12"/>
  <c r="S261" i="12"/>
  <c r="T261" i="12"/>
  <c r="T341" i="12"/>
  <c r="U341" i="12"/>
  <c r="Q341" i="12"/>
  <c r="J341" i="12"/>
  <c r="R341" i="12"/>
  <c r="S341" i="12"/>
  <c r="K341" i="12"/>
  <c r="L341" i="12"/>
  <c r="M341" i="12"/>
  <c r="N341" i="12"/>
  <c r="O341" i="12"/>
  <c r="P341" i="12"/>
  <c r="U327" i="12"/>
  <c r="K327" i="12"/>
  <c r="L327" i="12"/>
  <c r="M327" i="12"/>
  <c r="J327" i="12"/>
  <c r="Q327" i="12"/>
  <c r="R327" i="12"/>
  <c r="N327" i="12"/>
  <c r="O327" i="12"/>
  <c r="P327" i="12"/>
  <c r="S327" i="12"/>
  <c r="T327" i="12"/>
  <c r="P299" i="12"/>
  <c r="M299" i="12"/>
  <c r="N299" i="12"/>
  <c r="T299" i="12"/>
  <c r="Q299" i="12"/>
  <c r="R299" i="12"/>
  <c r="K299" i="12"/>
  <c r="L299" i="12"/>
  <c r="O299" i="12"/>
  <c r="S299" i="12"/>
  <c r="U299" i="12"/>
  <c r="J299" i="12"/>
  <c r="L285" i="12"/>
  <c r="O285" i="12"/>
  <c r="U285" i="12"/>
  <c r="K285" i="12"/>
  <c r="R285" i="12"/>
  <c r="P285" i="12"/>
  <c r="Q285" i="12"/>
  <c r="J285" i="12"/>
  <c r="T285" i="12"/>
  <c r="M285" i="12"/>
  <c r="N285" i="12"/>
  <c r="S285" i="12"/>
  <c r="R243" i="12"/>
  <c r="O243" i="12"/>
  <c r="U243" i="12"/>
  <c r="K243" i="12"/>
  <c r="M243" i="12"/>
  <c r="N243" i="12"/>
  <c r="L243" i="12"/>
  <c r="P243" i="12"/>
  <c r="Q243" i="12"/>
  <c r="J243" i="12"/>
  <c r="S243" i="12"/>
  <c r="T243" i="12"/>
  <c r="N276" i="12"/>
  <c r="P276" i="12"/>
  <c r="L276" i="12"/>
  <c r="Q276" i="12"/>
  <c r="J276" i="12"/>
  <c r="R276" i="12"/>
  <c r="S276" i="12"/>
  <c r="O276" i="12"/>
  <c r="T276" i="12"/>
  <c r="U276" i="12"/>
  <c r="K276" i="12"/>
  <c r="M276" i="12"/>
  <c r="M348" i="12"/>
  <c r="S348" i="12"/>
  <c r="L348" i="12"/>
  <c r="J348" i="12"/>
  <c r="N348" i="12"/>
  <c r="U348" i="12"/>
  <c r="K348" i="12"/>
  <c r="T348" i="12"/>
  <c r="O348" i="12"/>
  <c r="P348" i="12"/>
  <c r="Q348" i="12"/>
  <c r="R348" i="12"/>
  <c r="O320" i="12"/>
  <c r="U320" i="12"/>
  <c r="M320" i="12"/>
  <c r="R320" i="12"/>
  <c r="S320" i="12"/>
  <c r="T320" i="12"/>
  <c r="K320" i="12"/>
  <c r="L320" i="12"/>
  <c r="N320" i="12"/>
  <c r="P320" i="12"/>
  <c r="Q320" i="12"/>
  <c r="J320" i="12"/>
  <c r="R292" i="12"/>
  <c r="L292" i="12"/>
  <c r="S292" i="12"/>
  <c r="U292" i="12"/>
  <c r="P292" i="12"/>
  <c r="J292" i="12"/>
  <c r="Q292" i="12"/>
  <c r="T292" i="12"/>
  <c r="M292" i="12"/>
  <c r="N292" i="12"/>
  <c r="O292" i="12"/>
  <c r="K292" i="12"/>
  <c r="M250" i="12"/>
  <c r="S250" i="12"/>
  <c r="N250" i="12"/>
  <c r="O250" i="12"/>
  <c r="U250" i="12"/>
  <c r="P250" i="12"/>
  <c r="Q250" i="12"/>
  <c r="R250" i="12"/>
  <c r="T250" i="12"/>
  <c r="J250" i="12"/>
  <c r="K250" i="12"/>
  <c r="L250" i="12"/>
  <c r="Q255" i="12"/>
  <c r="K255" i="12"/>
  <c r="L255" i="12"/>
  <c r="R255" i="12"/>
  <c r="N255" i="12"/>
  <c r="O255" i="12"/>
  <c r="M255" i="12"/>
  <c r="J255" i="12"/>
  <c r="T255" i="12"/>
  <c r="U255" i="12"/>
  <c r="P255" i="12"/>
  <c r="S255" i="12"/>
  <c r="L269" i="12"/>
  <c r="R269" i="12"/>
  <c r="M269" i="12"/>
  <c r="N269" i="12"/>
  <c r="T269" i="12"/>
  <c r="O269" i="12"/>
  <c r="P269" i="12"/>
  <c r="J269" i="12"/>
  <c r="Q269" i="12"/>
  <c r="S269" i="12"/>
  <c r="U269" i="12"/>
  <c r="K269" i="12"/>
  <c r="L361" i="12"/>
  <c r="K361" i="12"/>
  <c r="P361" i="12"/>
  <c r="Q361" i="12"/>
  <c r="R361" i="12"/>
  <c r="S361" i="12"/>
  <c r="T361" i="12"/>
  <c r="U361" i="12"/>
  <c r="J361" i="12"/>
  <c r="M361" i="12"/>
  <c r="N361" i="12"/>
  <c r="O361" i="12"/>
  <c r="R333" i="12"/>
  <c r="K333" i="12"/>
  <c r="O333" i="12"/>
  <c r="P333" i="12"/>
  <c r="L333" i="12"/>
  <c r="M333" i="12"/>
  <c r="N333" i="12"/>
  <c r="J333" i="12"/>
  <c r="Q333" i="12"/>
  <c r="S333" i="12"/>
  <c r="T333" i="12"/>
  <c r="U333" i="12"/>
  <c r="M305" i="12"/>
  <c r="R305" i="12"/>
  <c r="P305" i="12"/>
  <c r="K305" i="12"/>
  <c r="L305" i="12"/>
  <c r="J305" i="12"/>
  <c r="N305" i="12"/>
  <c r="O305" i="12"/>
  <c r="Q305" i="12"/>
  <c r="S305" i="12"/>
  <c r="T305" i="12"/>
  <c r="U305" i="12"/>
  <c r="O291" i="12"/>
  <c r="N291" i="12"/>
  <c r="M291" i="12"/>
  <c r="P291" i="12"/>
  <c r="U291" i="12"/>
  <c r="Q291" i="12"/>
  <c r="R291" i="12"/>
  <c r="J291" i="12"/>
  <c r="T291" i="12"/>
  <c r="K291" i="12"/>
  <c r="L291" i="12"/>
  <c r="S291" i="12"/>
  <c r="N235" i="12"/>
  <c r="T235" i="12"/>
  <c r="L235" i="12"/>
  <c r="M235" i="12"/>
  <c r="O235" i="12"/>
  <c r="Q235" i="12"/>
  <c r="R235" i="12"/>
  <c r="S235" i="12"/>
  <c r="U235" i="12"/>
  <c r="P235" i="12"/>
  <c r="K235" i="12"/>
  <c r="J235" i="12"/>
  <c r="M256" i="12"/>
  <c r="U256" i="12"/>
  <c r="L256" i="12"/>
  <c r="Q256" i="12"/>
  <c r="R256" i="12"/>
  <c r="O256" i="12"/>
  <c r="P256" i="12"/>
  <c r="S256" i="12"/>
  <c r="T256" i="12"/>
  <c r="N256" i="12"/>
  <c r="J256" i="12"/>
  <c r="K256" i="12"/>
  <c r="K270" i="12"/>
  <c r="P270" i="12"/>
  <c r="S270" i="12"/>
  <c r="T270" i="12"/>
  <c r="O270" i="12"/>
  <c r="Q270" i="12"/>
  <c r="R270" i="12"/>
  <c r="M270" i="12"/>
  <c r="N270" i="12"/>
  <c r="U270" i="12"/>
  <c r="L270" i="12"/>
  <c r="J270" i="12"/>
  <c r="W383" i="12"/>
  <c r="X383" i="12" s="1"/>
  <c r="U360" i="12"/>
  <c r="S360" i="12"/>
  <c r="T360" i="12"/>
  <c r="J360" i="12"/>
  <c r="K360" i="12"/>
  <c r="L360" i="12"/>
  <c r="N360" i="12"/>
  <c r="O360" i="12"/>
  <c r="P360" i="12"/>
  <c r="M360" i="12"/>
  <c r="Q360" i="12"/>
  <c r="R360" i="12"/>
  <c r="U332" i="12"/>
  <c r="N332" i="12"/>
  <c r="S332" i="12"/>
  <c r="T332" i="12"/>
  <c r="J332" i="12"/>
  <c r="K332" i="12"/>
  <c r="L332" i="12"/>
  <c r="Q332" i="12"/>
  <c r="R332" i="12"/>
  <c r="M332" i="12"/>
  <c r="O332" i="12"/>
  <c r="P332" i="12"/>
  <c r="N304" i="12"/>
  <c r="T304" i="12"/>
  <c r="Q304" i="12"/>
  <c r="M304" i="12"/>
  <c r="O304" i="12"/>
  <c r="P304" i="12"/>
  <c r="L304" i="12"/>
  <c r="R304" i="12"/>
  <c r="S304" i="12"/>
  <c r="U304" i="12"/>
  <c r="K304" i="12"/>
  <c r="J304" i="12"/>
  <c r="R248" i="12"/>
  <c r="T248" i="12"/>
  <c r="K248" i="12"/>
  <c r="Q248" i="12"/>
  <c r="S248" i="12"/>
  <c r="N248" i="12"/>
  <c r="O248" i="12"/>
  <c r="P248" i="12"/>
  <c r="U248" i="12"/>
  <c r="J248" i="12"/>
  <c r="L248" i="12"/>
  <c r="M248" i="12"/>
  <c r="P257" i="12"/>
  <c r="Q257" i="12"/>
  <c r="M257" i="12"/>
  <c r="N257" i="12"/>
  <c r="O257" i="12"/>
  <c r="K257" i="12"/>
  <c r="L257" i="12"/>
  <c r="R257" i="12"/>
  <c r="S257" i="12"/>
  <c r="T257" i="12"/>
  <c r="U257" i="12"/>
  <c r="J257" i="12"/>
  <c r="N271" i="12"/>
  <c r="T271" i="12"/>
  <c r="K271" i="12"/>
  <c r="P271" i="12"/>
  <c r="O271" i="12"/>
  <c r="Q271" i="12"/>
  <c r="L271" i="12"/>
  <c r="M271" i="12"/>
  <c r="R271" i="12"/>
  <c r="S271" i="12"/>
  <c r="J271" i="12"/>
  <c r="U271" i="12"/>
  <c r="R359" i="12"/>
  <c r="S359" i="12"/>
  <c r="N359" i="12"/>
  <c r="O359" i="12"/>
  <c r="J359" i="12"/>
  <c r="P359" i="12"/>
  <c r="M359" i="12"/>
  <c r="Q359" i="12"/>
  <c r="T359" i="12"/>
  <c r="U359" i="12"/>
  <c r="K359" i="12"/>
  <c r="L359" i="12"/>
  <c r="R331" i="12"/>
  <c r="N331" i="12"/>
  <c r="O331" i="12"/>
  <c r="P331" i="12"/>
  <c r="U331" i="12"/>
  <c r="J331" i="12"/>
  <c r="K331" i="12"/>
  <c r="L331" i="12"/>
  <c r="M331" i="12"/>
  <c r="Q331" i="12"/>
  <c r="S331" i="12"/>
  <c r="T331" i="12"/>
  <c r="U303" i="12"/>
  <c r="P303" i="12"/>
  <c r="T303" i="12"/>
  <c r="K303" i="12"/>
  <c r="M303" i="12"/>
  <c r="N303" i="12"/>
  <c r="L303" i="12"/>
  <c r="R303" i="12"/>
  <c r="S303" i="12"/>
  <c r="J303" i="12"/>
  <c r="O303" i="12"/>
  <c r="Q303" i="12"/>
  <c r="O247" i="12"/>
  <c r="P247" i="12"/>
  <c r="K247" i="12"/>
  <c r="L247" i="12"/>
  <c r="S247" i="12"/>
  <c r="M247" i="12"/>
  <c r="N247" i="12"/>
  <c r="Q247" i="12"/>
  <c r="R247" i="12"/>
  <c r="T247" i="12"/>
  <c r="U247" i="12"/>
  <c r="J247" i="12"/>
  <c r="Q272" i="12"/>
  <c r="O272" i="12"/>
  <c r="N272" i="12"/>
  <c r="P272" i="12"/>
  <c r="R272" i="12"/>
  <c r="S272" i="12"/>
  <c r="T272" i="12"/>
  <c r="J272" i="12"/>
  <c r="K272" i="12"/>
  <c r="L272" i="12"/>
  <c r="M272" i="12"/>
  <c r="U272" i="12"/>
  <c r="O358" i="12"/>
  <c r="N358" i="12"/>
  <c r="J358" i="12"/>
  <c r="K358" i="12"/>
  <c r="Q358" i="12"/>
  <c r="M358" i="12"/>
  <c r="P358" i="12"/>
  <c r="R358" i="12"/>
  <c r="U358" i="12"/>
  <c r="L358" i="12"/>
  <c r="S358" i="12"/>
  <c r="T358" i="12"/>
  <c r="O344" i="12"/>
  <c r="R344" i="12"/>
  <c r="Q344" i="12"/>
  <c r="S344" i="12"/>
  <c r="T344" i="12"/>
  <c r="J344" i="12"/>
  <c r="N344" i="12"/>
  <c r="P344" i="12"/>
  <c r="U344" i="12"/>
  <c r="K344" i="12"/>
  <c r="L344" i="12"/>
  <c r="M344" i="12"/>
  <c r="O330" i="12"/>
  <c r="U330" i="12"/>
  <c r="K330" i="12"/>
  <c r="P330" i="12"/>
  <c r="Q330" i="12"/>
  <c r="S330" i="12"/>
  <c r="J330" i="12"/>
  <c r="T330" i="12"/>
  <c r="N330" i="12"/>
  <c r="R330" i="12"/>
  <c r="L330" i="12"/>
  <c r="M330" i="12"/>
  <c r="P316" i="12"/>
  <c r="O316" i="12"/>
  <c r="Q316" i="12"/>
  <c r="K316" i="12"/>
  <c r="J316" i="12"/>
  <c r="L316" i="12"/>
  <c r="M316" i="12"/>
  <c r="N316" i="12"/>
  <c r="R316" i="12"/>
  <c r="S316" i="12"/>
  <c r="T316" i="12"/>
  <c r="U316" i="12"/>
  <c r="R302" i="12"/>
  <c r="U302" i="12"/>
  <c r="L302" i="12"/>
  <c r="N302" i="12"/>
  <c r="O302" i="12"/>
  <c r="P302" i="12"/>
  <c r="Q302" i="12"/>
  <c r="K302" i="12"/>
  <c r="M302" i="12"/>
  <c r="S302" i="12"/>
  <c r="T302" i="12"/>
  <c r="J302" i="12"/>
  <c r="T288" i="12"/>
  <c r="K288" i="12"/>
  <c r="Q288" i="12"/>
  <c r="L288" i="12"/>
  <c r="M288" i="12"/>
  <c r="S288" i="12"/>
  <c r="P288" i="12"/>
  <c r="R288" i="12"/>
  <c r="U288" i="12"/>
  <c r="J288" i="12"/>
  <c r="N288" i="12"/>
  <c r="O288" i="12"/>
  <c r="L246" i="12"/>
  <c r="K246" i="12"/>
  <c r="R246" i="12"/>
  <c r="M246" i="12"/>
  <c r="O246" i="12"/>
  <c r="P246" i="12"/>
  <c r="Q246" i="12"/>
  <c r="J246" i="12"/>
  <c r="S246" i="12"/>
  <c r="N246" i="12"/>
  <c r="T246" i="12"/>
  <c r="U246" i="12"/>
  <c r="N232" i="12"/>
  <c r="Q232" i="12"/>
  <c r="T232" i="12"/>
  <c r="U232" i="12"/>
  <c r="M232" i="12"/>
  <c r="O232" i="12"/>
  <c r="P232" i="12"/>
  <c r="R232" i="12"/>
  <c r="K232" i="12"/>
  <c r="L232" i="12"/>
  <c r="S232" i="12"/>
  <c r="J232" i="12"/>
  <c r="S273" i="12"/>
  <c r="L273" i="12"/>
  <c r="R273" i="12"/>
  <c r="U273" i="12"/>
  <c r="N273" i="12"/>
  <c r="O273" i="12"/>
  <c r="P273" i="12"/>
  <c r="Q273" i="12"/>
  <c r="T273" i="12"/>
  <c r="J273" i="12"/>
  <c r="K273" i="12"/>
  <c r="M273" i="12"/>
  <c r="W379" i="12"/>
  <c r="X379" i="12" s="1"/>
  <c r="W375" i="12"/>
  <c r="X375" i="12" s="1"/>
  <c r="L357" i="12"/>
  <c r="T357" i="12"/>
  <c r="J357" i="12"/>
  <c r="U357" i="12"/>
  <c r="K357" i="12"/>
  <c r="O357" i="12"/>
  <c r="P357" i="12"/>
  <c r="Q357" i="12"/>
  <c r="R357" i="12"/>
  <c r="S357" i="12"/>
  <c r="M357" i="12"/>
  <c r="N357" i="12"/>
  <c r="L343" i="12"/>
  <c r="N343" i="12"/>
  <c r="J343" i="12"/>
  <c r="K343" i="12"/>
  <c r="M343" i="12"/>
  <c r="O343" i="12"/>
  <c r="S343" i="12"/>
  <c r="T343" i="12"/>
  <c r="P343" i="12"/>
  <c r="Q343" i="12"/>
  <c r="R343" i="12"/>
  <c r="U343" i="12"/>
  <c r="L329" i="12"/>
  <c r="Q329" i="12"/>
  <c r="T329" i="12"/>
  <c r="U329" i="12"/>
  <c r="K329" i="12"/>
  <c r="M329" i="12"/>
  <c r="N329" i="12"/>
  <c r="O329" i="12"/>
  <c r="P329" i="12"/>
  <c r="R329" i="12"/>
  <c r="S329" i="12"/>
  <c r="J329" i="12"/>
  <c r="M315" i="12"/>
  <c r="K315" i="12"/>
  <c r="R315" i="12"/>
  <c r="Q315" i="12"/>
  <c r="N315" i="12"/>
  <c r="O315" i="12"/>
  <c r="P315" i="12"/>
  <c r="T315" i="12"/>
  <c r="U315" i="12"/>
  <c r="J315" i="12"/>
  <c r="L315" i="12"/>
  <c r="S315" i="12"/>
  <c r="O301" i="12"/>
  <c r="Q301" i="12"/>
  <c r="N301" i="12"/>
  <c r="M301" i="12"/>
  <c r="P301" i="12"/>
  <c r="R301" i="12"/>
  <c r="S301" i="12"/>
  <c r="T301" i="12"/>
  <c r="U301" i="12"/>
  <c r="K301" i="12"/>
  <c r="L301" i="12"/>
  <c r="J301" i="12"/>
  <c r="Q287" i="12"/>
  <c r="M287" i="12"/>
  <c r="L287" i="12"/>
  <c r="O287" i="12"/>
  <c r="P287" i="12"/>
  <c r="J287" i="12"/>
  <c r="K287" i="12"/>
  <c r="N287" i="12"/>
  <c r="R287" i="12"/>
  <c r="S287" i="12"/>
  <c r="T287" i="12"/>
  <c r="U287" i="12"/>
  <c r="N245" i="12"/>
  <c r="P245" i="12"/>
  <c r="Q245" i="12"/>
  <c r="J245" i="12"/>
  <c r="L245" i="12"/>
  <c r="M245" i="12"/>
  <c r="T245" i="12"/>
  <c r="U245" i="12"/>
  <c r="R245" i="12"/>
  <c r="S245" i="12"/>
  <c r="K245" i="12"/>
  <c r="O245" i="12"/>
  <c r="K231" i="12"/>
  <c r="M231" i="12"/>
  <c r="S231" i="12"/>
  <c r="N231" i="12"/>
  <c r="O231" i="12"/>
  <c r="U231" i="12"/>
  <c r="L231" i="12"/>
  <c r="T231" i="12"/>
  <c r="P231" i="12"/>
  <c r="Q231" i="12"/>
  <c r="R231" i="12"/>
  <c r="J231" i="12"/>
  <c r="U260" i="12"/>
  <c r="M260" i="12"/>
  <c r="O260" i="12"/>
  <c r="P260" i="12"/>
  <c r="J260" i="12"/>
  <c r="Q260" i="12"/>
  <c r="R260" i="12"/>
  <c r="S260" i="12"/>
  <c r="K260" i="12"/>
  <c r="L260" i="12"/>
  <c r="N260" i="12"/>
  <c r="T260" i="12"/>
  <c r="P274" i="12"/>
  <c r="K274" i="12"/>
  <c r="Q274" i="12"/>
  <c r="O274" i="12"/>
  <c r="R274" i="12"/>
  <c r="S274" i="12"/>
  <c r="L274" i="12"/>
  <c r="M274" i="12"/>
  <c r="N274" i="12"/>
  <c r="T274" i="12"/>
  <c r="U274" i="12"/>
  <c r="J274" i="12"/>
  <c r="K455" i="12"/>
  <c r="L455" i="12"/>
  <c r="J453" i="12"/>
  <c r="K448" i="12"/>
  <c r="R446" i="12"/>
  <c r="Q446" i="12"/>
  <c r="P446" i="12"/>
  <c r="O446" i="12"/>
  <c r="U452" i="12"/>
  <c r="U451" i="12"/>
  <c r="T451" i="12"/>
  <c r="O455" i="12"/>
  <c r="K446" i="12"/>
  <c r="M456" i="12"/>
  <c r="L456" i="12"/>
  <c r="K456" i="12"/>
  <c r="N455" i="12"/>
  <c r="J446" i="12"/>
  <c r="M455" i="12"/>
  <c r="U445" i="12"/>
  <c r="J448" i="12"/>
  <c r="U447" i="12"/>
  <c r="T447" i="12"/>
  <c r="U448" i="12"/>
  <c r="R447" i="12"/>
  <c r="J455" i="12"/>
  <c r="R448" i="12"/>
  <c r="L447" i="12"/>
  <c r="S445" i="12"/>
  <c r="M454" i="12"/>
  <c r="Q448" i="12"/>
  <c r="K447" i="12"/>
  <c r="R445" i="12"/>
  <c r="Q456" i="12"/>
  <c r="L454" i="12"/>
  <c r="O448" i="12"/>
  <c r="J447" i="12"/>
  <c r="Q445" i="12"/>
  <c r="S447" i="12"/>
  <c r="S448" i="12"/>
  <c r="M447" i="12"/>
  <c r="T445" i="12"/>
  <c r="P456" i="12"/>
  <c r="K454" i="12"/>
  <c r="N448" i="12"/>
  <c r="U446" i="12"/>
  <c r="P445" i="12"/>
  <c r="T448" i="12"/>
  <c r="Q447" i="12"/>
  <c r="O456" i="12"/>
  <c r="J454" i="12"/>
  <c r="M448" i="12"/>
  <c r="T446" i="12"/>
  <c r="O445" i="12"/>
  <c r="S450" i="12"/>
  <c r="N456" i="12"/>
  <c r="K453" i="12"/>
  <c r="L448" i="12"/>
  <c r="S446" i="12"/>
  <c r="N445" i="12"/>
  <c r="P449" i="12"/>
  <c r="S451" i="12"/>
  <c r="Q450" i="12"/>
  <c r="O449" i="12"/>
  <c r="T452" i="12"/>
  <c r="R451" i="12"/>
  <c r="P450" i="12"/>
  <c r="N449" i="12"/>
  <c r="J456" i="12"/>
  <c r="T454" i="12"/>
  <c r="R453" i="12"/>
  <c r="P452" i="12"/>
  <c r="N451" i="12"/>
  <c r="L450" i="12"/>
  <c r="J449" i="12"/>
  <c r="U455" i="12"/>
  <c r="S454" i="12"/>
  <c r="Q453" i="12"/>
  <c r="O452" i="12"/>
  <c r="M451" i="12"/>
  <c r="K450" i="12"/>
  <c r="T455" i="12"/>
  <c r="R454" i="12"/>
  <c r="P453" i="12"/>
  <c r="N452" i="12"/>
  <c r="L451" i="12"/>
  <c r="J450" i="12"/>
  <c r="U456" i="12"/>
  <c r="S455" i="12"/>
  <c r="Q454" i="12"/>
  <c r="O453" i="12"/>
  <c r="M452" i="12"/>
  <c r="K451" i="12"/>
  <c r="M445" i="12"/>
  <c r="T456" i="12"/>
  <c r="R455" i="12"/>
  <c r="P454" i="12"/>
  <c r="N453" i="12"/>
  <c r="L452" i="12"/>
  <c r="J451" i="12"/>
  <c r="T449" i="12"/>
  <c r="S456" i="12"/>
  <c r="Q455" i="12"/>
  <c r="O454" i="12"/>
  <c r="M453" i="12"/>
  <c r="K452" i="12"/>
  <c r="U450" i="12"/>
  <c r="S449" i="12"/>
  <c r="Q449" i="12"/>
  <c r="R450" i="12"/>
  <c r="U453" i="12"/>
  <c r="S452" i="12"/>
  <c r="Q451" i="12"/>
  <c r="O450" i="12"/>
  <c r="M449" i="12"/>
  <c r="T453" i="12"/>
  <c r="R452" i="12"/>
  <c r="P451" i="12"/>
  <c r="N450" i="12"/>
  <c r="L449" i="12"/>
  <c r="U454" i="12"/>
  <c r="S453" i="12"/>
  <c r="Q452" i="12"/>
  <c r="M450" i="12"/>
  <c r="K449" i="12"/>
  <c r="U449" i="12"/>
  <c r="P447" i="12"/>
  <c r="N446" i="12"/>
  <c r="L445" i="12"/>
  <c r="O447" i="12"/>
  <c r="M446" i="12"/>
  <c r="K445" i="12"/>
  <c r="X385" i="12" l="1"/>
  <c r="K16" i="12"/>
  <c r="Q16" i="12"/>
  <c r="P16" i="12"/>
  <c r="U20" i="12"/>
  <c r="O16" i="12"/>
  <c r="N20" i="12"/>
  <c r="J20" i="12"/>
  <c r="N16" i="12"/>
  <c r="T20" i="12"/>
  <c r="J16" i="12"/>
  <c r="Q20" i="12"/>
  <c r="U16" i="12"/>
  <c r="K20" i="12"/>
  <c r="L16" i="12"/>
  <c r="L20" i="12"/>
  <c r="T16" i="12"/>
  <c r="S20" i="12"/>
  <c r="M16" i="12"/>
  <c r="S16" i="12"/>
  <c r="R20" i="12"/>
  <c r="R16" i="12"/>
  <c r="M20" i="12"/>
  <c r="P20" i="12"/>
  <c r="O20" i="12"/>
  <c r="W276" i="12"/>
  <c r="X276" i="12" s="1"/>
  <c r="W253" i="12"/>
  <c r="X253" i="12" s="1"/>
  <c r="W351" i="12"/>
  <c r="X351" i="12" s="1"/>
  <c r="W353" i="12"/>
  <c r="X353" i="12" s="1"/>
  <c r="W298" i="12"/>
  <c r="X298" i="12" s="1"/>
  <c r="W300" i="12"/>
  <c r="X300" i="12" s="1"/>
  <c r="W358" i="12"/>
  <c r="X358" i="12" s="1"/>
  <c r="W246" i="12"/>
  <c r="X246" i="12" s="1"/>
  <c r="W287" i="12"/>
  <c r="X287" i="12" s="1"/>
  <c r="W274" i="12"/>
  <c r="X274" i="12" s="1"/>
  <c r="W301" i="12"/>
  <c r="X301" i="12" s="1"/>
  <c r="W272" i="12"/>
  <c r="X272" i="12" s="1"/>
  <c r="W247" i="12"/>
  <c r="X247" i="12" s="1"/>
  <c r="W331" i="12"/>
  <c r="X331" i="12" s="1"/>
  <c r="W270" i="12"/>
  <c r="X270" i="12" s="1"/>
  <c r="W235" i="12"/>
  <c r="X235" i="12" s="1"/>
  <c r="W250" i="12"/>
  <c r="X250" i="12" s="1"/>
  <c r="W320" i="12"/>
  <c r="X320" i="12" s="1"/>
  <c r="W341" i="12"/>
  <c r="X341" i="12" s="1"/>
  <c r="W355" i="12"/>
  <c r="X355" i="12" s="1"/>
  <c r="W280" i="12"/>
  <c r="X280" i="12" s="1"/>
  <c r="W266" i="12"/>
  <c r="X266" i="12" s="1"/>
  <c r="W264" i="12"/>
  <c r="X264" i="12" s="1"/>
  <c r="W339" i="12"/>
  <c r="X339" i="12" s="1"/>
  <c r="W231" i="12"/>
  <c r="X231" i="12" s="1"/>
  <c r="W245" i="12"/>
  <c r="X245" i="12" s="1"/>
  <c r="W315" i="12"/>
  <c r="X315" i="12" s="1"/>
  <c r="W232" i="12"/>
  <c r="X232" i="12" s="1"/>
  <c r="W256" i="12"/>
  <c r="X256" i="12" s="1"/>
  <c r="W361" i="12"/>
  <c r="X361" i="12" s="1"/>
  <c r="W334" i="12"/>
  <c r="X334" i="12" s="1"/>
  <c r="W268" i="12"/>
  <c r="X268" i="12" s="1"/>
  <c r="W267" i="12"/>
  <c r="X267" i="12" s="1"/>
  <c r="W225" i="12"/>
  <c r="X225" i="12" s="1"/>
  <c r="W310" i="12"/>
  <c r="X310" i="12" s="1"/>
  <c r="W326" i="12"/>
  <c r="X326" i="12" s="1"/>
  <c r="W368" i="12"/>
  <c r="X368" i="12" s="1"/>
  <c r="W314" i="12"/>
  <c r="X314" i="12" s="1"/>
  <c r="W259" i="12"/>
  <c r="X259" i="12" s="1"/>
  <c r="W258" i="12"/>
  <c r="X258" i="12" s="1"/>
  <c r="W289" i="12"/>
  <c r="X289" i="12" s="1"/>
  <c r="W321" i="12"/>
  <c r="X321" i="12" s="1"/>
  <c r="W349" i="12"/>
  <c r="X349" i="12" s="1"/>
  <c r="W363" i="12"/>
  <c r="X363" i="12" s="1"/>
  <c r="W338" i="12"/>
  <c r="X338" i="12" s="1"/>
  <c r="W344" i="12"/>
  <c r="X344" i="12" s="1"/>
  <c r="W233" i="12"/>
  <c r="X233" i="12" s="1"/>
  <c r="W307" i="12"/>
  <c r="X307" i="12" s="1"/>
  <c r="W309" i="12"/>
  <c r="X309" i="12" s="1"/>
  <c r="W323" i="12"/>
  <c r="X323" i="12" s="1"/>
  <c r="W279" i="12"/>
  <c r="X279" i="12" s="1"/>
  <c r="W313" i="12"/>
  <c r="X313" i="12" s="1"/>
  <c r="W360" i="12"/>
  <c r="X360" i="12" s="1"/>
  <c r="W255" i="12"/>
  <c r="X255" i="12" s="1"/>
  <c r="W292" i="12"/>
  <c r="X292" i="12" s="1"/>
  <c r="W243" i="12"/>
  <c r="X243" i="12" s="1"/>
  <c r="W345" i="12"/>
  <c r="X345" i="12" s="1"/>
  <c r="W240" i="12"/>
  <c r="X240" i="12" s="1"/>
  <c r="W359" i="12"/>
  <c r="X359" i="12" s="1"/>
  <c r="W305" i="12"/>
  <c r="X305" i="12" s="1"/>
  <c r="W333" i="12"/>
  <c r="X333" i="12" s="1"/>
  <c r="W269" i="12"/>
  <c r="X269" i="12" s="1"/>
  <c r="W234" i="12"/>
  <c r="X234" i="12" s="1"/>
  <c r="W275" i="12"/>
  <c r="X275" i="12" s="1"/>
  <c r="W286" i="12"/>
  <c r="X286" i="12" s="1"/>
  <c r="W238" i="12"/>
  <c r="X238" i="12" s="1"/>
  <c r="W367" i="12"/>
  <c r="X367" i="12" s="1"/>
  <c r="W312" i="12"/>
  <c r="X312" i="12" s="1"/>
  <c r="W340" i="12"/>
  <c r="X340" i="12" s="1"/>
  <c r="W288" i="12"/>
  <c r="X288" i="12" s="1"/>
  <c r="W257" i="12"/>
  <c r="X257" i="12" s="1"/>
  <c r="W299" i="12"/>
  <c r="X299" i="12" s="1"/>
  <c r="W261" i="12"/>
  <c r="X261" i="12" s="1"/>
  <c r="W290" i="12"/>
  <c r="X290" i="12" s="1"/>
  <c r="W318" i="12"/>
  <c r="X318" i="12" s="1"/>
  <c r="W251" i="12"/>
  <c r="X251" i="12" s="1"/>
  <c r="W226" i="12"/>
  <c r="X226" i="12" s="1"/>
  <c r="W254" i="12"/>
  <c r="X254" i="12" s="1"/>
  <c r="W297" i="12"/>
  <c r="X297" i="12" s="1"/>
  <c r="W284" i="12"/>
  <c r="X284" i="12" s="1"/>
  <c r="W260" i="12"/>
  <c r="X260" i="12" s="1"/>
  <c r="W248" i="12"/>
  <c r="X248" i="12" s="1"/>
  <c r="W346" i="12"/>
  <c r="X346" i="12" s="1"/>
  <c r="W356" i="12"/>
  <c r="X356" i="12" s="1"/>
  <c r="W322" i="12"/>
  <c r="X322" i="12" s="1"/>
  <c r="W350" i="12"/>
  <c r="X350" i="12" s="1"/>
  <c r="W365" i="12"/>
  <c r="X365" i="12" s="1"/>
  <c r="W265" i="12"/>
  <c r="X265" i="12" s="1"/>
  <c r="W283" i="12"/>
  <c r="X283" i="12" s="1"/>
  <c r="W242" i="12"/>
  <c r="X242" i="12" s="1"/>
  <c r="W354" i="12"/>
  <c r="X354" i="12" s="1"/>
  <c r="W327" i="12"/>
  <c r="X327" i="12" s="1"/>
  <c r="W342" i="12"/>
  <c r="X342" i="12" s="1"/>
  <c r="W249" i="12"/>
  <c r="X249" i="12" s="1"/>
  <c r="W306" i="12"/>
  <c r="X306" i="12" s="1"/>
  <c r="W281" i="12"/>
  <c r="X281" i="12" s="1"/>
  <c r="W364" i="12"/>
  <c r="X364" i="12" s="1"/>
  <c r="W295" i="12"/>
  <c r="X295" i="12" s="1"/>
  <c r="W324" i="12"/>
  <c r="X324" i="12" s="1"/>
  <c r="W366" i="12"/>
  <c r="X366" i="12" s="1"/>
  <c r="W311" i="12"/>
  <c r="X311" i="12" s="1"/>
  <c r="W329" i="12"/>
  <c r="X329" i="12" s="1"/>
  <c r="W357" i="12"/>
  <c r="X357" i="12" s="1"/>
  <c r="W293" i="12"/>
  <c r="X293" i="12" s="1"/>
  <c r="W336" i="12"/>
  <c r="X336" i="12" s="1"/>
  <c r="W239" i="12"/>
  <c r="X239" i="12" s="1"/>
  <c r="W296" i="12"/>
  <c r="X296" i="12" s="1"/>
  <c r="W343" i="12"/>
  <c r="X343" i="12" s="1"/>
  <c r="W302" i="12"/>
  <c r="X302" i="12" s="1"/>
  <c r="W244" i="12"/>
  <c r="X244" i="12" s="1"/>
  <c r="W347" i="12"/>
  <c r="X347" i="12" s="1"/>
  <c r="W236" i="12"/>
  <c r="X236" i="12" s="1"/>
  <c r="W362" i="12"/>
  <c r="X362" i="12" s="1"/>
  <c r="W229" i="12"/>
  <c r="X229" i="12" s="1"/>
  <c r="W262" i="12"/>
  <c r="X262" i="12" s="1"/>
  <c r="W273" i="12"/>
  <c r="X273" i="12" s="1"/>
  <c r="W271" i="12"/>
  <c r="X271" i="12" s="1"/>
  <c r="W304" i="12"/>
  <c r="X304" i="12" s="1"/>
  <c r="W285" i="12"/>
  <c r="X285" i="12" s="1"/>
  <c r="W230" i="12"/>
  <c r="X230" i="12" s="1"/>
  <c r="W328" i="12"/>
  <c r="X328" i="12" s="1"/>
  <c r="W282" i="12"/>
  <c r="X282" i="12" s="1"/>
  <c r="W308" i="12"/>
  <c r="X308" i="12" s="1"/>
  <c r="W337" i="12"/>
  <c r="X337" i="12" s="1"/>
  <c r="W352" i="12"/>
  <c r="X352" i="12" s="1"/>
  <c r="W277" i="12"/>
  <c r="X277" i="12" s="1"/>
  <c r="W330" i="12"/>
  <c r="X330" i="12" s="1"/>
  <c r="W241" i="12"/>
  <c r="X241" i="12" s="1"/>
  <c r="W263" i="12"/>
  <c r="X263" i="12" s="1"/>
  <c r="W316" i="12"/>
  <c r="X316" i="12" s="1"/>
  <c r="W332" i="12"/>
  <c r="X332" i="12" s="1"/>
  <c r="W348" i="12"/>
  <c r="X348" i="12" s="1"/>
  <c r="W278" i="12"/>
  <c r="X278" i="12" s="1"/>
  <c r="W227" i="12"/>
  <c r="X227" i="12" s="1"/>
  <c r="W228" i="12"/>
  <c r="X228" i="12" s="1"/>
  <c r="W303" i="12"/>
  <c r="X303" i="12" s="1"/>
  <c r="W291" i="12"/>
  <c r="X291" i="12" s="1"/>
  <c r="W317" i="12"/>
  <c r="X317" i="12" s="1"/>
  <c r="W319" i="12"/>
  <c r="X319" i="12" s="1"/>
  <c r="W237" i="12"/>
  <c r="X237" i="12" s="1"/>
  <c r="W335" i="12"/>
  <c r="X335" i="12" s="1"/>
  <c r="W224" i="12"/>
  <c r="X224" i="12" s="1"/>
  <c r="W252" i="12"/>
  <c r="X252" i="12" s="1"/>
  <c r="W294" i="12"/>
  <c r="X294" i="12" s="1"/>
  <c r="W325" i="12"/>
  <c r="X325" i="12" s="1"/>
  <c r="W446" i="12"/>
  <c r="X446" i="12" s="1"/>
  <c r="W451" i="12"/>
  <c r="X451" i="12" s="1"/>
  <c r="W448" i="12"/>
  <c r="X448" i="12" s="1"/>
  <c r="W455" i="12"/>
  <c r="X455" i="12" s="1"/>
  <c r="W447" i="12"/>
  <c r="X447" i="12" s="1"/>
  <c r="W452" i="12"/>
  <c r="X452" i="12" s="1"/>
  <c r="W453" i="12"/>
  <c r="X453" i="12" s="1"/>
  <c r="W445" i="12"/>
  <c r="X445" i="12" s="1"/>
  <c r="W454" i="12"/>
  <c r="X454" i="12" s="1"/>
  <c r="W456" i="12"/>
  <c r="X456" i="12" s="1"/>
  <c r="W450" i="12"/>
  <c r="X450" i="12" s="1"/>
  <c r="W449" i="12"/>
  <c r="X449" i="12" s="1"/>
  <c r="W20" i="12" l="1"/>
  <c r="W16" i="12"/>
  <c r="W8" i="12" l="1"/>
  <c r="K8" i="12"/>
  <c r="L8" i="12"/>
  <c r="M8" i="12"/>
  <c r="N8" i="12"/>
  <c r="O8" i="12"/>
  <c r="P8" i="12"/>
  <c r="Q8" i="12"/>
  <c r="R8" i="12"/>
  <c r="S8" i="12"/>
  <c r="T8" i="12"/>
  <c r="U8" i="12"/>
  <c r="J8" i="12"/>
  <c r="B199" i="12"/>
  <c r="B198" i="12"/>
  <c r="B197" i="12"/>
  <c r="B159" i="12"/>
  <c r="S159" i="12" s="1"/>
  <c r="B160" i="12"/>
  <c r="B161" i="12"/>
  <c r="J161" i="12" s="1"/>
  <c r="B162" i="12"/>
  <c r="J162" i="12" s="1"/>
  <c r="B163" i="12"/>
  <c r="K163" i="12" s="1"/>
  <c r="B164" i="12"/>
  <c r="S164" i="12" s="1"/>
  <c r="B165" i="12"/>
  <c r="U165" i="12" s="1"/>
  <c r="B166" i="12"/>
  <c r="J166" i="12" s="1"/>
  <c r="B167" i="12"/>
  <c r="K167" i="12" s="1"/>
  <c r="B168" i="12"/>
  <c r="M168" i="12" s="1"/>
  <c r="B169" i="12"/>
  <c r="O169" i="12" s="1"/>
  <c r="B170" i="12"/>
  <c r="L170" i="12" s="1"/>
  <c r="B171" i="12"/>
  <c r="N171" i="12" s="1"/>
  <c r="B172" i="12"/>
  <c r="Q172" i="12" s="1"/>
  <c r="B173" i="12"/>
  <c r="S173" i="12" s="1"/>
  <c r="B174" i="12"/>
  <c r="B175" i="12"/>
  <c r="J175" i="12" s="1"/>
  <c r="B176" i="12"/>
  <c r="L176" i="12" s="1"/>
  <c r="B177" i="12"/>
  <c r="J177" i="12" s="1"/>
  <c r="B178" i="12"/>
  <c r="Q178" i="12" s="1"/>
  <c r="B179" i="12"/>
  <c r="S179" i="12" s="1"/>
  <c r="B180" i="12"/>
  <c r="U180" i="12" s="1"/>
  <c r="B181" i="12"/>
  <c r="J181" i="12" s="1"/>
  <c r="B182" i="12"/>
  <c r="K182" i="12" s="1"/>
  <c r="B183" i="12"/>
  <c r="M183" i="12" s="1"/>
  <c r="B184" i="12"/>
  <c r="B185" i="12"/>
  <c r="J185" i="12" s="1"/>
  <c r="B186" i="12"/>
  <c r="N186" i="12" s="1"/>
  <c r="B187" i="12"/>
  <c r="R187" i="12" s="1"/>
  <c r="B188" i="12"/>
  <c r="P188" i="12" s="1"/>
  <c r="B189" i="12"/>
  <c r="P189" i="12" s="1"/>
  <c r="B190" i="12"/>
  <c r="T190" i="12" s="1"/>
  <c r="B191" i="12"/>
  <c r="J191" i="12" s="1"/>
  <c r="B192" i="12"/>
  <c r="O192" i="12" s="1"/>
  <c r="B193" i="12"/>
  <c r="B194" i="12"/>
  <c r="B195" i="12"/>
  <c r="U195" i="12" s="1"/>
  <c r="B196" i="12"/>
  <c r="B200" i="12"/>
  <c r="B201" i="12"/>
  <c r="U201" i="12" s="1"/>
  <c r="B202" i="12"/>
  <c r="U202" i="12" s="1"/>
  <c r="B203" i="12"/>
  <c r="U203" i="12" s="1"/>
  <c r="B204" i="12"/>
  <c r="U204" i="12" s="1"/>
  <c r="B148" i="12"/>
  <c r="Q148" i="12" s="1"/>
  <c r="B149" i="12"/>
  <c r="L149" i="12" s="1"/>
  <c r="B150" i="12"/>
  <c r="U150" i="12" s="1"/>
  <c r="B151" i="12"/>
  <c r="P151" i="12" s="1"/>
  <c r="B152" i="12"/>
  <c r="K152" i="12" s="1"/>
  <c r="B147" i="12"/>
  <c r="O147" i="12" s="1"/>
  <c r="B146" i="12"/>
  <c r="T146" i="12" s="1"/>
  <c r="B145" i="12"/>
  <c r="R145" i="12" s="1"/>
  <c r="B144" i="12"/>
  <c r="U144" i="12" s="1"/>
  <c r="B143" i="12"/>
  <c r="U143" i="12" s="1"/>
  <c r="B142" i="12"/>
  <c r="S142" i="12" s="1"/>
  <c r="B141" i="12"/>
  <c r="Q141" i="12" s="1"/>
  <c r="S194" i="12" l="1"/>
  <c r="U194" i="12"/>
  <c r="Q193" i="12"/>
  <c r="U193" i="12"/>
  <c r="L196" i="12"/>
  <c r="U196" i="12"/>
  <c r="K200" i="12"/>
  <c r="U200" i="12"/>
  <c r="L197" i="12"/>
  <c r="U197" i="12"/>
  <c r="N198" i="12"/>
  <c r="U198" i="12"/>
  <c r="P199" i="12"/>
  <c r="U199" i="12"/>
  <c r="N193" i="12"/>
  <c r="T180" i="12"/>
  <c r="R141" i="12"/>
  <c r="S141" i="12"/>
  <c r="N194" i="12"/>
  <c r="M180" i="12"/>
  <c r="O180" i="12"/>
  <c r="Q166" i="12"/>
  <c r="P166" i="12"/>
  <c r="K148" i="12"/>
  <c r="M197" i="12"/>
  <c r="J141" i="12"/>
  <c r="K141" i="12"/>
  <c r="O197" i="12"/>
  <c r="L193" i="12"/>
  <c r="L180" i="12"/>
  <c r="M166" i="12"/>
  <c r="S197" i="12"/>
  <c r="U192" i="12"/>
  <c r="N179" i="12"/>
  <c r="L166" i="12"/>
  <c r="T197" i="12"/>
  <c r="M192" i="12"/>
  <c r="M179" i="12"/>
  <c r="T165" i="12"/>
  <c r="O198" i="12"/>
  <c r="L192" i="12"/>
  <c r="L179" i="12"/>
  <c r="S165" i="12"/>
  <c r="Q198" i="12"/>
  <c r="K192" i="12"/>
  <c r="K179" i="12"/>
  <c r="J165" i="12"/>
  <c r="R198" i="12"/>
  <c r="J142" i="12"/>
  <c r="S182" i="12"/>
  <c r="K178" i="12"/>
  <c r="Q164" i="12"/>
  <c r="M144" i="12"/>
  <c r="Q182" i="12"/>
  <c r="P164" i="12"/>
  <c r="J199" i="12"/>
  <c r="P144" i="12"/>
  <c r="P182" i="12"/>
  <c r="L169" i="12"/>
  <c r="M164" i="12"/>
  <c r="K199" i="12"/>
  <c r="T181" i="12"/>
  <c r="K168" i="12"/>
  <c r="L164" i="12"/>
  <c r="L199" i="12"/>
  <c r="M195" i="12"/>
  <c r="S181" i="12"/>
  <c r="J168" i="12"/>
  <c r="Q199" i="12"/>
  <c r="L195" i="12"/>
  <c r="M181" i="12"/>
  <c r="U167" i="12"/>
  <c r="S199" i="12"/>
  <c r="K195" i="12"/>
  <c r="P167" i="12"/>
  <c r="T199" i="12"/>
  <c r="R182" i="12"/>
  <c r="N180" i="12"/>
  <c r="J178" i="12"/>
  <c r="O167" i="12"/>
  <c r="R164" i="12"/>
  <c r="N197" i="12"/>
  <c r="P198" i="12"/>
  <c r="R199" i="12"/>
  <c r="L148" i="12"/>
  <c r="K193" i="12"/>
  <c r="J182" i="12"/>
  <c r="P179" i="12"/>
  <c r="N169" i="12"/>
  <c r="O166" i="12"/>
  <c r="O164" i="12"/>
  <c r="Q197" i="12"/>
  <c r="S198" i="12"/>
  <c r="U169" i="12"/>
  <c r="P197" i="12"/>
  <c r="J150" i="12"/>
  <c r="J200" i="12"/>
  <c r="J193" i="12"/>
  <c r="U181" i="12"/>
  <c r="O179" i="12"/>
  <c r="M169" i="12"/>
  <c r="N166" i="12"/>
  <c r="N164" i="12"/>
  <c r="R197" i="12"/>
  <c r="T198" i="12"/>
  <c r="R151" i="12"/>
  <c r="S151" i="12"/>
  <c r="J198" i="12"/>
  <c r="L152" i="12"/>
  <c r="R194" i="12"/>
  <c r="J192" i="12"/>
  <c r="S180" i="12"/>
  <c r="J179" i="12"/>
  <c r="T167" i="12"/>
  <c r="R165" i="12"/>
  <c r="K198" i="12"/>
  <c r="M199" i="12"/>
  <c r="M152" i="12"/>
  <c r="Q194" i="12"/>
  <c r="L185" i="12"/>
  <c r="R180" i="12"/>
  <c r="U178" i="12"/>
  <c r="S167" i="12"/>
  <c r="Q165" i="12"/>
  <c r="J197" i="12"/>
  <c r="L198" i="12"/>
  <c r="N199" i="12"/>
  <c r="T151" i="12"/>
  <c r="S152" i="12"/>
  <c r="P194" i="12"/>
  <c r="K185" i="12"/>
  <c r="Q180" i="12"/>
  <c r="T178" i="12"/>
  <c r="R167" i="12"/>
  <c r="L165" i="12"/>
  <c r="K197" i="12"/>
  <c r="M198" i="12"/>
  <c r="O199" i="12"/>
  <c r="U151" i="12"/>
  <c r="O194" i="12"/>
  <c r="T182" i="12"/>
  <c r="P180" i="12"/>
  <c r="P178" i="12"/>
  <c r="Q167" i="12"/>
  <c r="K165" i="12"/>
  <c r="M201" i="12"/>
  <c r="T201" i="12"/>
  <c r="O184" i="12"/>
  <c r="M184" i="12"/>
  <c r="K184" i="12"/>
  <c r="L184" i="12"/>
  <c r="N184" i="12"/>
  <c r="Q170" i="12"/>
  <c r="J170" i="12"/>
  <c r="K170" i="12"/>
  <c r="S196" i="12"/>
  <c r="Q196" i="12"/>
  <c r="T193" i="12"/>
  <c r="P196" i="12"/>
  <c r="P193" i="12"/>
  <c r="O196" i="12"/>
  <c r="O193" i="12"/>
  <c r="T196" i="12"/>
  <c r="R196" i="12"/>
  <c r="O195" i="12"/>
  <c r="N195" i="12"/>
  <c r="M193" i="12"/>
  <c r="K150" i="12"/>
  <c r="M148" i="12"/>
  <c r="R173" i="12"/>
  <c r="Q173" i="12"/>
  <c r="L201" i="12"/>
  <c r="P173" i="12"/>
  <c r="K201" i="12"/>
  <c r="T172" i="12"/>
  <c r="K169" i="12"/>
  <c r="P149" i="12"/>
  <c r="Q187" i="12"/>
  <c r="P187" i="12"/>
  <c r="S183" i="12"/>
  <c r="R181" i="12"/>
  <c r="M171" i="12"/>
  <c r="U168" i="12"/>
  <c r="J167" i="12"/>
  <c r="R149" i="12"/>
  <c r="T200" i="12"/>
  <c r="S195" i="12"/>
  <c r="M194" i="12"/>
  <c r="T192" i="12"/>
  <c r="P185" i="12"/>
  <c r="L183" i="12"/>
  <c r="Q181" i="12"/>
  <c r="K180" i="12"/>
  <c r="O178" i="12"/>
  <c r="P170" i="12"/>
  <c r="T168" i="12"/>
  <c r="U166" i="12"/>
  <c r="P165" i="12"/>
  <c r="K164" i="12"/>
  <c r="M149" i="12"/>
  <c r="S200" i="12"/>
  <c r="R195" i="12"/>
  <c r="L194" i="12"/>
  <c r="S192" i="12"/>
  <c r="O185" i="12"/>
  <c r="K183" i="12"/>
  <c r="P181" i="12"/>
  <c r="J180" i="12"/>
  <c r="N178" i="12"/>
  <c r="O170" i="12"/>
  <c r="S168" i="12"/>
  <c r="T166" i="12"/>
  <c r="O165" i="12"/>
  <c r="J164" i="12"/>
  <c r="R150" i="12"/>
  <c r="J149" i="12"/>
  <c r="S150" i="12"/>
  <c r="J190" i="12"/>
  <c r="U189" i="12"/>
  <c r="N149" i="12"/>
  <c r="S187" i="12"/>
  <c r="J184" i="12"/>
  <c r="O149" i="12"/>
  <c r="U183" i="12"/>
  <c r="J201" i="12"/>
  <c r="N196" i="12"/>
  <c r="T183" i="12"/>
  <c r="J169" i="12"/>
  <c r="Q149" i="12"/>
  <c r="T195" i="12"/>
  <c r="S149" i="12"/>
  <c r="T149" i="12"/>
  <c r="R200" i="12"/>
  <c r="Q195" i="12"/>
  <c r="K194" i="12"/>
  <c r="R192" i="12"/>
  <c r="N185" i="12"/>
  <c r="J183" i="12"/>
  <c r="O181" i="12"/>
  <c r="R179" i="12"/>
  <c r="M178" i="12"/>
  <c r="N170" i="12"/>
  <c r="R168" i="12"/>
  <c r="S166" i="12"/>
  <c r="N165" i="12"/>
  <c r="Q150" i="12"/>
  <c r="U149" i="12"/>
  <c r="Q200" i="12"/>
  <c r="P195" i="12"/>
  <c r="J194" i="12"/>
  <c r="N192" i="12"/>
  <c r="M185" i="12"/>
  <c r="U182" i="12"/>
  <c r="N181" i="12"/>
  <c r="Q179" i="12"/>
  <c r="L178" i="12"/>
  <c r="M170" i="12"/>
  <c r="L168" i="12"/>
  <c r="R166" i="12"/>
  <c r="M165" i="12"/>
  <c r="U161" i="12"/>
  <c r="M176" i="12"/>
  <c r="P176" i="12"/>
  <c r="S176" i="12"/>
  <c r="N176" i="12"/>
  <c r="R176" i="12"/>
  <c r="O176" i="12"/>
  <c r="Q176" i="12"/>
  <c r="O162" i="12"/>
  <c r="P162" i="12"/>
  <c r="Q162" i="12"/>
  <c r="R162" i="12"/>
  <c r="S162" i="12"/>
  <c r="T162" i="12"/>
  <c r="U162" i="12"/>
  <c r="K176" i="12"/>
  <c r="T189" i="12"/>
  <c r="J176" i="12"/>
  <c r="L161" i="12"/>
  <c r="L174" i="12"/>
  <c r="J174" i="12"/>
  <c r="N174" i="12"/>
  <c r="P174" i="12"/>
  <c r="K174" i="12"/>
  <c r="M174" i="12"/>
  <c r="O174" i="12"/>
  <c r="K160" i="12"/>
  <c r="O160" i="12"/>
  <c r="P160" i="12"/>
  <c r="Q160" i="12"/>
  <c r="R160" i="12"/>
  <c r="L160" i="12"/>
  <c r="N160" i="12"/>
  <c r="M160" i="12"/>
  <c r="U175" i="12"/>
  <c r="T187" i="12"/>
  <c r="K187" i="12"/>
  <c r="U187" i="12"/>
  <c r="L187" i="12"/>
  <c r="J187" i="12"/>
  <c r="Q189" i="12"/>
  <c r="U160" i="12"/>
  <c r="S171" i="12"/>
  <c r="T171" i="12"/>
  <c r="J171" i="12"/>
  <c r="K171" i="12"/>
  <c r="L171" i="12"/>
  <c r="U171" i="12"/>
  <c r="T191" i="12"/>
  <c r="M187" i="12"/>
  <c r="T160" i="12"/>
  <c r="L191" i="12"/>
  <c r="T188" i="12"/>
  <c r="N177" i="12"/>
  <c r="S160" i="12"/>
  <c r="K191" i="12"/>
  <c r="S188" i="12"/>
  <c r="Q186" i="12"/>
  <c r="T174" i="12"/>
  <c r="J160" i="12"/>
  <c r="R188" i="12"/>
  <c r="P186" i="12"/>
  <c r="L177" i="12"/>
  <c r="S174" i="12"/>
  <c r="O172" i="12"/>
  <c r="U190" i="12"/>
  <c r="Q188" i="12"/>
  <c r="O186" i="12"/>
  <c r="K177" i="12"/>
  <c r="R174" i="12"/>
  <c r="R171" i="12"/>
  <c r="N162" i="12"/>
  <c r="U159" i="12"/>
  <c r="Q174" i="12"/>
  <c r="Q171" i="12"/>
  <c r="M162" i="12"/>
  <c r="T159" i="12"/>
  <c r="M191" i="12"/>
  <c r="R191" i="12"/>
  <c r="N191" i="12"/>
  <c r="Q191" i="12"/>
  <c r="S191" i="12"/>
  <c r="O191" i="12"/>
  <c r="P191" i="12"/>
  <c r="Q163" i="12"/>
  <c r="R163" i="12"/>
  <c r="S163" i="12"/>
  <c r="T163" i="12"/>
  <c r="U163" i="12"/>
  <c r="J163" i="12"/>
  <c r="K190" i="12"/>
  <c r="P190" i="12"/>
  <c r="Q190" i="12"/>
  <c r="L190" i="12"/>
  <c r="M190" i="12"/>
  <c r="N190" i="12"/>
  <c r="O190" i="12"/>
  <c r="J189" i="12"/>
  <c r="N189" i="12"/>
  <c r="O189" i="12"/>
  <c r="K189" i="12"/>
  <c r="L189" i="12"/>
  <c r="M189" i="12"/>
  <c r="M161" i="12"/>
  <c r="P161" i="12"/>
  <c r="N161" i="12"/>
  <c r="S161" i="12"/>
  <c r="O161" i="12"/>
  <c r="Q161" i="12"/>
  <c r="R161" i="12"/>
  <c r="T161" i="12"/>
  <c r="U188" i="12"/>
  <c r="L188" i="12"/>
  <c r="M188" i="12"/>
  <c r="K188" i="12"/>
  <c r="J188" i="12"/>
  <c r="K173" i="12"/>
  <c r="M173" i="12"/>
  <c r="N173" i="12"/>
  <c r="J173" i="12"/>
  <c r="L173" i="12"/>
  <c r="O173" i="12"/>
  <c r="S186" i="12"/>
  <c r="J186" i="12"/>
  <c r="K186" i="12"/>
  <c r="T186" i="12"/>
  <c r="U186" i="12"/>
  <c r="U191" i="12"/>
  <c r="N187" i="12"/>
  <c r="R172" i="12"/>
  <c r="N163" i="12"/>
  <c r="U174" i="12"/>
  <c r="M163" i="12"/>
  <c r="S190" i="12"/>
  <c r="O188" i="12"/>
  <c r="M186" i="12"/>
  <c r="U176" i="12"/>
  <c r="U173" i="12"/>
  <c r="P171" i="12"/>
  <c r="L162" i="12"/>
  <c r="O177" i="12"/>
  <c r="R177" i="12"/>
  <c r="P177" i="12"/>
  <c r="T177" i="12"/>
  <c r="U177" i="12"/>
  <c r="Q177" i="12"/>
  <c r="S177" i="12"/>
  <c r="K175" i="12"/>
  <c r="N175" i="12"/>
  <c r="L175" i="12"/>
  <c r="P175" i="12"/>
  <c r="Q175" i="12"/>
  <c r="M175" i="12"/>
  <c r="O175" i="12"/>
  <c r="R175" i="12"/>
  <c r="S189" i="12"/>
  <c r="K161" i="12"/>
  <c r="J159" i="12"/>
  <c r="K159" i="12"/>
  <c r="L159" i="12"/>
  <c r="M159" i="12"/>
  <c r="N159" i="12"/>
  <c r="O159" i="12"/>
  <c r="P159" i="12"/>
  <c r="Q159" i="12"/>
  <c r="R189" i="12"/>
  <c r="O187" i="12"/>
  <c r="T175" i="12"/>
  <c r="P163" i="12"/>
  <c r="U172" i="12"/>
  <c r="J172" i="12"/>
  <c r="L172" i="12"/>
  <c r="M172" i="12"/>
  <c r="K172" i="12"/>
  <c r="N172" i="12"/>
  <c r="S175" i="12"/>
  <c r="S172" i="12"/>
  <c r="O163" i="12"/>
  <c r="Q185" i="12"/>
  <c r="R185" i="12"/>
  <c r="U185" i="12"/>
  <c r="S185" i="12"/>
  <c r="T185" i="12"/>
  <c r="R186" i="12"/>
  <c r="M177" i="12"/>
  <c r="P172" i="12"/>
  <c r="L163" i="12"/>
  <c r="R190" i="12"/>
  <c r="N188" i="12"/>
  <c r="L186" i="12"/>
  <c r="T176" i="12"/>
  <c r="T173" i="12"/>
  <c r="O171" i="12"/>
  <c r="K162" i="12"/>
  <c r="R159" i="12"/>
  <c r="Q201" i="12"/>
  <c r="O200" i="12"/>
  <c r="M196" i="12"/>
  <c r="S184" i="12"/>
  <c r="U170" i="12"/>
  <c r="S169" i="12"/>
  <c r="Q168" i="12"/>
  <c r="R184" i="12"/>
  <c r="P183" i="12"/>
  <c r="N182" i="12"/>
  <c r="L181" i="12"/>
  <c r="O201" i="12"/>
  <c r="M200" i="12"/>
  <c r="K196" i="12"/>
  <c r="S193" i="12"/>
  <c r="Q192" i="12"/>
  <c r="Q184" i="12"/>
  <c r="O183" i="12"/>
  <c r="M182" i="12"/>
  <c r="K181" i="12"/>
  <c r="U179" i="12"/>
  <c r="S178" i="12"/>
  <c r="S170" i="12"/>
  <c r="Q169" i="12"/>
  <c r="O168" i="12"/>
  <c r="M167" i="12"/>
  <c r="K166" i="12"/>
  <c r="U164" i="12"/>
  <c r="S201" i="12"/>
  <c r="U184" i="12"/>
  <c r="T169" i="12"/>
  <c r="Q183" i="12"/>
  <c r="O182" i="12"/>
  <c r="N201" i="12"/>
  <c r="L200" i="12"/>
  <c r="J196" i="12"/>
  <c r="T194" i="12"/>
  <c r="R193" i="12"/>
  <c r="P192" i="12"/>
  <c r="P184" i="12"/>
  <c r="N183" i="12"/>
  <c r="L182" i="12"/>
  <c r="T179" i="12"/>
  <c r="R178" i="12"/>
  <c r="R170" i="12"/>
  <c r="P169" i="12"/>
  <c r="N168" i="12"/>
  <c r="L167" i="12"/>
  <c r="T164" i="12"/>
  <c r="R201" i="12"/>
  <c r="P200" i="12"/>
  <c r="T184" i="12"/>
  <c r="R183" i="12"/>
  <c r="P201" i="12"/>
  <c r="N200" i="12"/>
  <c r="J195" i="12"/>
  <c r="T170" i="12"/>
  <c r="R169" i="12"/>
  <c r="P168" i="12"/>
  <c r="N167" i="12"/>
  <c r="N145" i="12"/>
  <c r="P145" i="12"/>
  <c r="O150" i="12"/>
  <c r="T152" i="12"/>
  <c r="J143" i="12"/>
  <c r="S145" i="12"/>
  <c r="R148" i="12"/>
  <c r="P150" i="12"/>
  <c r="U152" i="12"/>
  <c r="M145" i="12"/>
  <c r="K143" i="12"/>
  <c r="T145" i="12"/>
  <c r="T150" i="12"/>
  <c r="Q144" i="12"/>
  <c r="R144" i="12"/>
  <c r="L145" i="12"/>
  <c r="Q143" i="12"/>
  <c r="U145" i="12"/>
  <c r="J144" i="12"/>
  <c r="L147" i="12"/>
  <c r="K144" i="12"/>
  <c r="L144" i="12"/>
  <c r="J151" i="12"/>
  <c r="M147" i="12"/>
  <c r="N147" i="12"/>
  <c r="J146" i="12"/>
  <c r="P147" i="12"/>
  <c r="K146" i="12"/>
  <c r="Q147" i="12"/>
  <c r="N146" i="12"/>
  <c r="R147" i="12"/>
  <c r="P146" i="12"/>
  <c r="T147" i="12"/>
  <c r="Q146" i="12"/>
  <c r="R146" i="12"/>
  <c r="S146" i="12"/>
  <c r="K142" i="12"/>
  <c r="U146" i="12"/>
  <c r="K151" i="12"/>
  <c r="L142" i="12"/>
  <c r="O145" i="12"/>
  <c r="J147" i="12"/>
  <c r="L151" i="12"/>
  <c r="O146" i="12"/>
  <c r="S147" i="12"/>
  <c r="U147" i="12"/>
  <c r="K147" i="12"/>
  <c r="Q151" i="12"/>
  <c r="S148" i="12"/>
  <c r="L143" i="12"/>
  <c r="T148" i="12"/>
  <c r="N152" i="12"/>
  <c r="M143" i="12"/>
  <c r="S144" i="12"/>
  <c r="U148" i="12"/>
  <c r="M151" i="12"/>
  <c r="O152" i="12"/>
  <c r="N143" i="12"/>
  <c r="T144" i="12"/>
  <c r="L150" i="12"/>
  <c r="N151" i="12"/>
  <c r="P152" i="12"/>
  <c r="T141" i="12"/>
  <c r="O143" i="12"/>
  <c r="J145" i="12"/>
  <c r="L146" i="12"/>
  <c r="K149" i="12"/>
  <c r="M150" i="12"/>
  <c r="O151" i="12"/>
  <c r="Q152" i="12"/>
  <c r="U141" i="12"/>
  <c r="P143" i="12"/>
  <c r="K145" i="12"/>
  <c r="M146" i="12"/>
  <c r="J148" i="12"/>
  <c r="N150" i="12"/>
  <c r="R152" i="12"/>
  <c r="M142" i="12"/>
  <c r="N148" i="12"/>
  <c r="N142" i="12"/>
  <c r="O148" i="12"/>
  <c r="T142" i="12"/>
  <c r="N144" i="12"/>
  <c r="Q145" i="12"/>
  <c r="P148" i="12"/>
  <c r="J152" i="12"/>
  <c r="U142" i="12"/>
  <c r="O144" i="12"/>
  <c r="M141" i="12"/>
  <c r="N141" i="12"/>
  <c r="P142" i="12"/>
  <c r="O141" i="12"/>
  <c r="Q142" i="12"/>
  <c r="S143" i="12"/>
  <c r="L141" i="12"/>
  <c r="R143" i="12"/>
  <c r="P141" i="12"/>
  <c r="R142" i="12"/>
  <c r="T143" i="12"/>
  <c r="O142" i="12"/>
  <c r="S5" i="12" l="1"/>
  <c r="L5" i="12"/>
  <c r="Q5" i="12"/>
  <c r="K5" i="12"/>
  <c r="N5" i="12"/>
  <c r="U5" i="12"/>
  <c r="J5" i="12"/>
  <c r="P5" i="12"/>
  <c r="R5" i="12"/>
  <c r="O5" i="12"/>
  <c r="T5" i="12"/>
  <c r="M5" i="12"/>
  <c r="W197" i="12"/>
  <c r="X197" i="12" s="1"/>
  <c r="W198" i="12"/>
  <c r="X198" i="12" s="1"/>
  <c r="W199" i="12"/>
  <c r="X199" i="12" s="1"/>
  <c r="W164" i="12"/>
  <c r="X164" i="12" s="1"/>
  <c r="W165" i="12"/>
  <c r="X165" i="12" s="1"/>
  <c r="W180" i="12"/>
  <c r="X180" i="12" s="1"/>
  <c r="W190" i="12"/>
  <c r="X190" i="12" s="1"/>
  <c r="W166" i="12"/>
  <c r="X166" i="12" s="1"/>
  <c r="W184" i="12"/>
  <c r="X184" i="12" s="1"/>
  <c r="W192" i="12"/>
  <c r="X192" i="12" s="1"/>
  <c r="W179" i="12"/>
  <c r="X179" i="12" s="1"/>
  <c r="W193" i="12"/>
  <c r="X193" i="12" s="1"/>
  <c r="W175" i="12"/>
  <c r="X175" i="12" s="1"/>
  <c r="W194" i="12"/>
  <c r="X194" i="12" s="1"/>
  <c r="W162" i="12"/>
  <c r="X162" i="12" s="1"/>
  <c r="W201" i="12"/>
  <c r="X201" i="12" s="1"/>
  <c r="W168" i="12"/>
  <c r="X168" i="12" s="1"/>
  <c r="W170" i="12"/>
  <c r="X170" i="12" s="1"/>
  <c r="W178" i="12"/>
  <c r="X178" i="12" s="1"/>
  <c r="W167" i="12"/>
  <c r="X167" i="12" s="1"/>
  <c r="W181" i="12"/>
  <c r="X181" i="12" s="1"/>
  <c r="W183" i="12"/>
  <c r="X183" i="12" s="1"/>
  <c r="W147" i="12"/>
  <c r="X147" i="12" s="1"/>
  <c r="W169" i="12"/>
  <c r="X169" i="12" s="1"/>
  <c r="W149" i="12"/>
  <c r="X149" i="12" s="1"/>
  <c r="W195" i="12"/>
  <c r="X195" i="12" s="1"/>
  <c r="W196" i="12"/>
  <c r="X196" i="12" s="1"/>
  <c r="W172" i="12"/>
  <c r="X172" i="12" s="1"/>
  <c r="W159" i="12"/>
  <c r="X159" i="12" s="1"/>
  <c r="W200" i="12"/>
  <c r="X200" i="12" s="1"/>
  <c r="W191" i="12"/>
  <c r="X191" i="12" s="1"/>
  <c r="W185" i="12"/>
  <c r="X185" i="12" s="1"/>
  <c r="W177" i="12"/>
  <c r="X177" i="12" s="1"/>
  <c r="W161" i="12"/>
  <c r="X161" i="12" s="1"/>
  <c r="W160" i="12"/>
  <c r="X160" i="12" s="1"/>
  <c r="W163" i="12"/>
  <c r="X163" i="12" s="1"/>
  <c r="W174" i="12"/>
  <c r="X174" i="12" s="1"/>
  <c r="W189" i="12"/>
  <c r="X189" i="12" s="1"/>
  <c r="W182" i="12"/>
  <c r="X182" i="12" s="1"/>
  <c r="W171" i="12"/>
  <c r="X171" i="12" s="1"/>
  <c r="W186" i="12"/>
  <c r="X186" i="12" s="1"/>
  <c r="W176" i="12"/>
  <c r="X176" i="12" s="1"/>
  <c r="W173" i="12"/>
  <c r="X173" i="12" s="1"/>
  <c r="W187" i="12"/>
  <c r="X187" i="12" s="1"/>
  <c r="W188" i="12"/>
  <c r="X188" i="12" s="1"/>
  <c r="W150" i="12"/>
  <c r="X150" i="12" s="1"/>
  <c r="W145" i="12"/>
  <c r="X145" i="12" s="1"/>
  <c r="W152" i="12"/>
  <c r="X152" i="12" s="1"/>
  <c r="W144" i="12"/>
  <c r="X144" i="12" s="1"/>
  <c r="W148" i="12"/>
  <c r="X148" i="12" s="1"/>
  <c r="W146" i="12"/>
  <c r="X146" i="12" s="1"/>
  <c r="W141" i="12"/>
  <c r="X141" i="12" s="1"/>
  <c r="W151" i="12"/>
  <c r="X151" i="12" s="1"/>
  <c r="W142" i="12"/>
  <c r="X142" i="12" s="1"/>
  <c r="W143" i="12"/>
  <c r="X143" i="12" s="1"/>
  <c r="W5" i="12" l="1"/>
  <c r="B444" i="12" l="1"/>
  <c r="B443" i="12"/>
  <c r="B442" i="12"/>
  <c r="B441" i="12"/>
  <c r="B440" i="12"/>
  <c r="B439" i="12"/>
  <c r="B438" i="12"/>
  <c r="B437" i="12"/>
  <c r="B436" i="12"/>
  <c r="B435" i="12"/>
  <c r="B434" i="12"/>
  <c r="B433" i="12"/>
  <c r="B432" i="12"/>
  <c r="B431" i="12"/>
  <c r="B430" i="12"/>
  <c r="B429" i="12"/>
  <c r="B428" i="12"/>
  <c r="B427" i="12"/>
  <c r="B426" i="12"/>
  <c r="B425" i="12"/>
  <c r="B424" i="12"/>
  <c r="M443" i="12" l="1"/>
  <c r="U438" i="12"/>
  <c r="U424" i="12"/>
  <c r="R431" i="12"/>
  <c r="O426" i="12"/>
  <c r="U444" i="12"/>
  <c r="U432" i="12"/>
  <c r="U439" i="12"/>
  <c r="U427" i="12"/>
  <c r="U428" i="12"/>
  <c r="S437" i="12"/>
  <c r="S438" i="12"/>
  <c r="Q424" i="12"/>
  <c r="Q442" i="12"/>
  <c r="N436" i="12"/>
  <c r="N441" i="12"/>
  <c r="M434" i="12"/>
  <c r="L425" i="12"/>
  <c r="K433" i="12"/>
  <c r="J440" i="12"/>
  <c r="Q441" i="12"/>
  <c r="R441" i="12"/>
  <c r="S441" i="12"/>
  <c r="U441" i="12"/>
  <c r="P443" i="12"/>
  <c r="T443" i="12"/>
  <c r="M438" i="12"/>
  <c r="P438" i="12"/>
  <c r="P436" i="12"/>
  <c r="S426" i="12"/>
  <c r="L434" i="12"/>
  <c r="M440" i="12"/>
  <c r="T426" i="12"/>
  <c r="N434" i="12"/>
  <c r="L438" i="12"/>
  <c r="N440" i="12"/>
  <c r="O443" i="12"/>
  <c r="O434" i="12"/>
  <c r="O440" i="12"/>
  <c r="P434" i="12"/>
  <c r="N438" i="12"/>
  <c r="P440" i="12"/>
  <c r="Q443" i="12"/>
  <c r="Q434" i="12"/>
  <c r="O438" i="12"/>
  <c r="R440" i="12"/>
  <c r="S443" i="12"/>
  <c r="O436" i="12"/>
  <c r="P426" i="12"/>
  <c r="J434" i="12"/>
  <c r="R426" i="12"/>
  <c r="K434" i="12"/>
  <c r="L440" i="12"/>
  <c r="R434" i="12"/>
  <c r="S434" i="12"/>
  <c r="Q438" i="12"/>
  <c r="T440" i="12"/>
  <c r="U443" i="12"/>
  <c r="S431" i="12"/>
  <c r="T434" i="12"/>
  <c r="R438" i="12"/>
  <c r="K440" i="12"/>
  <c r="S440" i="12"/>
  <c r="R424" i="12"/>
  <c r="S424" i="12"/>
  <c r="T424" i="12"/>
  <c r="T431" i="12"/>
  <c r="U434" i="12"/>
  <c r="T438" i="12"/>
  <c r="O441" i="12"/>
  <c r="L428" i="12"/>
  <c r="M428" i="12"/>
  <c r="N428" i="12"/>
  <c r="M432" i="12"/>
  <c r="L437" i="12"/>
  <c r="Q428" i="12"/>
  <c r="N432" i="12"/>
  <c r="M437" i="12"/>
  <c r="K425" i="12"/>
  <c r="K427" i="12"/>
  <c r="R428" i="12"/>
  <c r="R432" i="12"/>
  <c r="N437" i="12"/>
  <c r="J424" i="12"/>
  <c r="L427" i="12"/>
  <c r="T428" i="12"/>
  <c r="S432" i="12"/>
  <c r="O437" i="12"/>
  <c r="L442" i="12"/>
  <c r="K424" i="12"/>
  <c r="M427" i="12"/>
  <c r="T432" i="12"/>
  <c r="P437" i="12"/>
  <c r="M442" i="12"/>
  <c r="P444" i="12"/>
  <c r="L424" i="12"/>
  <c r="J426" i="12"/>
  <c r="N427" i="12"/>
  <c r="Q437" i="12"/>
  <c r="N442" i="12"/>
  <c r="R444" i="12"/>
  <c r="M424" i="12"/>
  <c r="K426" i="12"/>
  <c r="O427" i="12"/>
  <c r="R437" i="12"/>
  <c r="P442" i="12"/>
  <c r="S444" i="12"/>
  <c r="N424" i="12"/>
  <c r="L426" i="12"/>
  <c r="Q427" i="12"/>
  <c r="S433" i="12"/>
  <c r="T439" i="12"/>
  <c r="K441" i="12"/>
  <c r="T444" i="12"/>
  <c r="O424" i="12"/>
  <c r="M426" i="12"/>
  <c r="R427" i="12"/>
  <c r="M431" i="12"/>
  <c r="T433" i="12"/>
  <c r="L441" i="12"/>
  <c r="P424" i="12"/>
  <c r="N426" i="12"/>
  <c r="S427" i="12"/>
  <c r="Q431" i="12"/>
  <c r="U433" i="12"/>
  <c r="J438" i="12"/>
  <c r="M441" i="12"/>
  <c r="J443" i="12"/>
  <c r="K438" i="12"/>
  <c r="L435" i="12"/>
  <c r="S435" i="12"/>
  <c r="R435" i="12"/>
  <c r="U435" i="12"/>
  <c r="T435" i="12"/>
  <c r="Q435" i="12"/>
  <c r="P435" i="12"/>
  <c r="N435" i="12"/>
  <c r="O435" i="12"/>
  <c r="M435" i="12"/>
  <c r="K435" i="12"/>
  <c r="J435" i="12"/>
  <c r="R429" i="12"/>
  <c r="N429" i="12"/>
  <c r="L429" i="12"/>
  <c r="K429" i="12"/>
  <c r="T429" i="12"/>
  <c r="S429" i="12"/>
  <c r="Q429" i="12"/>
  <c r="P429" i="12"/>
  <c r="M429" i="12"/>
  <c r="O429" i="12"/>
  <c r="J429" i="12"/>
  <c r="U429" i="12"/>
  <c r="Q430" i="12"/>
  <c r="M430" i="12"/>
  <c r="N430" i="12"/>
  <c r="L430" i="12"/>
  <c r="U430" i="12"/>
  <c r="T430" i="12"/>
  <c r="R430" i="12"/>
  <c r="S430" i="12"/>
  <c r="P430" i="12"/>
  <c r="O430" i="12"/>
  <c r="K430" i="12"/>
  <c r="J430" i="12"/>
  <c r="R425" i="12"/>
  <c r="U425" i="12"/>
  <c r="T425" i="12"/>
  <c r="Q425" i="12"/>
  <c r="S425" i="12"/>
  <c r="P425" i="12"/>
  <c r="O425" i="12"/>
  <c r="N425" i="12"/>
  <c r="M425" i="12"/>
  <c r="J425" i="12"/>
  <c r="K436" i="12"/>
  <c r="U436" i="12"/>
  <c r="T436" i="12"/>
  <c r="S436" i="12"/>
  <c r="Q436" i="12"/>
  <c r="R436" i="12"/>
  <c r="R439" i="12"/>
  <c r="O439" i="12"/>
  <c r="N439" i="12"/>
  <c r="M439" i="12"/>
  <c r="L439" i="12"/>
  <c r="J439" i="12"/>
  <c r="K439" i="12"/>
  <c r="P431" i="12"/>
  <c r="L431" i="12"/>
  <c r="O431" i="12"/>
  <c r="N431" i="12"/>
  <c r="U431" i="12"/>
  <c r="J436" i="12"/>
  <c r="P439" i="12"/>
  <c r="J431" i="12"/>
  <c r="L436" i="12"/>
  <c r="Q439" i="12"/>
  <c r="K431" i="12"/>
  <c r="M436" i="12"/>
  <c r="S439" i="12"/>
  <c r="S442" i="12"/>
  <c r="O442" i="12"/>
  <c r="K442" i="12"/>
  <c r="J442" i="12"/>
  <c r="U442" i="12"/>
  <c r="R442" i="12"/>
  <c r="T442" i="12"/>
  <c r="S428" i="12"/>
  <c r="O428" i="12"/>
  <c r="K428" i="12"/>
  <c r="J428" i="12"/>
  <c r="N433" i="12"/>
  <c r="J433" i="12"/>
  <c r="R433" i="12"/>
  <c r="Q433" i="12"/>
  <c r="L433" i="12"/>
  <c r="Q444" i="12"/>
  <c r="M444" i="12"/>
  <c r="N444" i="12"/>
  <c r="L444" i="12"/>
  <c r="O432" i="12"/>
  <c r="K432" i="12"/>
  <c r="Q432" i="12"/>
  <c r="P432" i="12"/>
  <c r="M433" i="12"/>
  <c r="J444" i="12"/>
  <c r="J432" i="12"/>
  <c r="O433" i="12"/>
  <c r="J437" i="12"/>
  <c r="T437" i="12"/>
  <c r="U437" i="12"/>
  <c r="K444" i="12"/>
  <c r="P428" i="12"/>
  <c r="L432" i="12"/>
  <c r="P433" i="12"/>
  <c r="K437" i="12"/>
  <c r="R443" i="12"/>
  <c r="N443" i="12"/>
  <c r="L443" i="12"/>
  <c r="K443" i="12"/>
  <c r="O444" i="12"/>
  <c r="T427" i="12"/>
  <c r="P427" i="12"/>
  <c r="T441" i="12"/>
  <c r="P441" i="12"/>
  <c r="U426" i="12"/>
  <c r="Q426" i="12"/>
  <c r="J427" i="12"/>
  <c r="U440" i="12"/>
  <c r="Q440" i="12"/>
  <c r="J441" i="12"/>
  <c r="B158" i="12"/>
  <c r="B157" i="12"/>
  <c r="B156" i="12"/>
  <c r="B116" i="12"/>
  <c r="B115" i="12"/>
  <c r="B114" i="12"/>
  <c r="B113" i="12"/>
  <c r="B112" i="12"/>
  <c r="B111" i="12"/>
  <c r="B110" i="12"/>
  <c r="B109" i="12"/>
  <c r="B108" i="12"/>
  <c r="B107" i="12"/>
  <c r="B106" i="12"/>
  <c r="B105" i="12"/>
  <c r="B104" i="12"/>
  <c r="B103" i="12"/>
  <c r="B102" i="12"/>
  <c r="B101" i="12"/>
  <c r="B100" i="12"/>
  <c r="B99" i="12"/>
  <c r="B98" i="12"/>
  <c r="B97" i="12"/>
  <c r="B96" i="12"/>
  <c r="B95" i="12"/>
  <c r="B94" i="12"/>
  <c r="B93" i="12"/>
  <c r="B92" i="12"/>
  <c r="B91" i="12"/>
  <c r="B90" i="12"/>
  <c r="B89" i="12"/>
  <c r="B88" i="12"/>
  <c r="B87" i="12"/>
  <c r="B86" i="12"/>
  <c r="B85" i="12"/>
  <c r="B84" i="12"/>
  <c r="B83" i="12"/>
  <c r="B82" i="12"/>
  <c r="B81" i="12"/>
  <c r="T111" i="12" l="1"/>
  <c r="P84" i="12"/>
  <c r="O98" i="12"/>
  <c r="R96" i="12"/>
  <c r="N85" i="12"/>
  <c r="O100" i="12"/>
  <c r="R107" i="12"/>
  <c r="R94" i="12"/>
  <c r="W434" i="12"/>
  <c r="X434" i="12" s="1"/>
  <c r="W440" i="12"/>
  <c r="X440" i="12" s="1"/>
  <c r="W424" i="12"/>
  <c r="X424" i="12" s="1"/>
  <c r="W443" i="12"/>
  <c r="X443" i="12" s="1"/>
  <c r="W444" i="12"/>
  <c r="X444" i="12" s="1"/>
  <c r="W426" i="12"/>
  <c r="X426" i="12" s="1"/>
  <c r="W438" i="12"/>
  <c r="X438" i="12" s="1"/>
  <c r="W439" i="12"/>
  <c r="X439" i="12" s="1"/>
  <c r="W429" i="12"/>
  <c r="X429" i="12" s="1"/>
  <c r="W435" i="12"/>
  <c r="X435" i="12" s="1"/>
  <c r="W427" i="12"/>
  <c r="X427" i="12" s="1"/>
  <c r="W430" i="12"/>
  <c r="X430" i="12" s="1"/>
  <c r="W437" i="12"/>
  <c r="X437" i="12" s="1"/>
  <c r="W428" i="12"/>
  <c r="X428" i="12" s="1"/>
  <c r="W433" i="12"/>
  <c r="X433" i="12" s="1"/>
  <c r="W431" i="12"/>
  <c r="X431" i="12" s="1"/>
  <c r="W432" i="12"/>
  <c r="X432" i="12" s="1"/>
  <c r="W425" i="12"/>
  <c r="X425" i="12" s="1"/>
  <c r="W441" i="12"/>
  <c r="X441" i="12" s="1"/>
  <c r="W442" i="12"/>
  <c r="X442" i="12" s="1"/>
  <c r="W436" i="12"/>
  <c r="X436" i="12" s="1"/>
  <c r="U157" i="12"/>
  <c r="U92" i="12"/>
  <c r="U112" i="12"/>
  <c r="T105" i="12"/>
  <c r="T203" i="12"/>
  <c r="S202" i="12"/>
  <c r="Q88" i="12"/>
  <c r="Q110" i="12"/>
  <c r="Q87" i="12"/>
  <c r="Q89" i="12"/>
  <c r="N106" i="12"/>
  <c r="M91" i="12"/>
  <c r="M86" i="12"/>
  <c r="M109" i="12"/>
  <c r="L102" i="12"/>
  <c r="L104" i="12"/>
  <c r="L114" i="12"/>
  <c r="L81" i="12"/>
  <c r="K116" i="12"/>
  <c r="K82" i="12"/>
  <c r="J158" i="12"/>
  <c r="J93" i="12"/>
  <c r="J156" i="12"/>
  <c r="J204" i="12"/>
  <c r="P202" i="12"/>
  <c r="O202" i="12"/>
  <c r="P104" i="12"/>
  <c r="S98" i="12"/>
  <c r="K85" i="12"/>
  <c r="M85" i="12"/>
  <c r="K93" i="12"/>
  <c r="U93" i="12"/>
  <c r="T93" i="12"/>
  <c r="L93" i="12"/>
  <c r="R202" i="12"/>
  <c r="Q202" i="12"/>
  <c r="J85" i="12"/>
  <c r="N202" i="12"/>
  <c r="U105" i="12"/>
  <c r="N98" i="12"/>
  <c r="M98" i="12"/>
  <c r="J94" i="12"/>
  <c r="L112" i="12"/>
  <c r="K112" i="12"/>
  <c r="U111" i="12"/>
  <c r="P89" i="12"/>
  <c r="O89" i="12"/>
  <c r="J106" i="12"/>
  <c r="P114" i="12"/>
  <c r="O114" i="12"/>
  <c r="M114" i="12"/>
  <c r="U88" i="12"/>
  <c r="T88" i="12"/>
  <c r="O102" i="12"/>
  <c r="S88" i="12"/>
  <c r="M158" i="12"/>
  <c r="M102" i="12"/>
  <c r="L158" i="12"/>
  <c r="K158" i="12"/>
  <c r="S100" i="12"/>
  <c r="U86" i="12"/>
  <c r="T107" i="12"/>
  <c r="Q100" i="12"/>
  <c r="T86" i="12"/>
  <c r="S107" i="12"/>
  <c r="P100" i="12"/>
  <c r="R91" i="12"/>
  <c r="U116" i="12"/>
  <c r="Q91" i="12"/>
  <c r="N116" i="12"/>
  <c r="T106" i="12"/>
  <c r="P91" i="12"/>
  <c r="M116" i="12"/>
  <c r="O106" i="12"/>
  <c r="P98" i="12"/>
  <c r="R89" i="12"/>
  <c r="M108" i="12"/>
  <c r="N108" i="12"/>
  <c r="O108" i="12"/>
  <c r="Q108" i="12"/>
  <c r="T108" i="12"/>
  <c r="M81" i="12"/>
  <c r="N81" i="12"/>
  <c r="O81" i="12"/>
  <c r="P81" i="12"/>
  <c r="Q81" i="12"/>
  <c r="M95" i="12"/>
  <c r="N95" i="12"/>
  <c r="O95" i="12"/>
  <c r="P95" i="12"/>
  <c r="Q95" i="12"/>
  <c r="T83" i="12"/>
  <c r="U83" i="12"/>
  <c r="M97" i="12"/>
  <c r="P97" i="12"/>
  <c r="Q97" i="12"/>
  <c r="R97" i="12"/>
  <c r="N111" i="12"/>
  <c r="O111" i="12"/>
  <c r="P111" i="12"/>
  <c r="Q111" i="12"/>
  <c r="R111" i="12"/>
  <c r="S111" i="12"/>
  <c r="K84" i="12"/>
  <c r="L84" i="12"/>
  <c r="M84" i="12"/>
  <c r="N84" i="12"/>
  <c r="K98" i="12"/>
  <c r="L98" i="12"/>
  <c r="T204" i="12"/>
  <c r="P110" i="12"/>
  <c r="L97" i="12"/>
  <c r="O84" i="12"/>
  <c r="L85" i="12"/>
  <c r="Q85" i="12"/>
  <c r="R85" i="12"/>
  <c r="S85" i="12"/>
  <c r="T85" i="12"/>
  <c r="U85" i="12"/>
  <c r="K99" i="12"/>
  <c r="O99" i="12"/>
  <c r="P99" i="12"/>
  <c r="Q99" i="12"/>
  <c r="R99" i="12"/>
  <c r="S99" i="12"/>
  <c r="J113" i="12"/>
  <c r="K113" i="12"/>
  <c r="M113" i="12"/>
  <c r="N113" i="12"/>
  <c r="O113" i="12"/>
  <c r="S204" i="12"/>
  <c r="O110" i="12"/>
  <c r="K97" i="12"/>
  <c r="S83" i="12"/>
  <c r="N100" i="12"/>
  <c r="T100" i="12"/>
  <c r="U100" i="12"/>
  <c r="Q114" i="12"/>
  <c r="R114" i="12"/>
  <c r="S114" i="12"/>
  <c r="T114" i="12"/>
  <c r="R204" i="12"/>
  <c r="K114" i="12"/>
  <c r="N110" i="12"/>
  <c r="M100" i="12"/>
  <c r="J97" i="12"/>
  <c r="S86" i="12"/>
  <c r="R83" i="12"/>
  <c r="M101" i="12"/>
  <c r="N101" i="12"/>
  <c r="Q204" i="12"/>
  <c r="J114" i="12"/>
  <c r="M110" i="12"/>
  <c r="L100" i="12"/>
  <c r="U96" i="12"/>
  <c r="R86" i="12"/>
  <c r="K83" i="12"/>
  <c r="R88" i="12"/>
  <c r="J88" i="12"/>
  <c r="K88" i="12"/>
  <c r="L88" i="12"/>
  <c r="M88" i="12"/>
  <c r="N88" i="12"/>
  <c r="O88" i="12"/>
  <c r="R102" i="12"/>
  <c r="J102" i="12"/>
  <c r="K102" i="12"/>
  <c r="R116" i="12"/>
  <c r="J116" i="12"/>
  <c r="K204" i="12"/>
  <c r="T116" i="12"/>
  <c r="Q113" i="12"/>
  <c r="L110" i="12"/>
  <c r="U102" i="12"/>
  <c r="K100" i="12"/>
  <c r="S96" i="12"/>
  <c r="Q86" i="12"/>
  <c r="J83" i="12"/>
  <c r="S116" i="12"/>
  <c r="P113" i="12"/>
  <c r="K110" i="12"/>
  <c r="T102" i="12"/>
  <c r="J100" i="12"/>
  <c r="P86" i="12"/>
  <c r="U82" i="12"/>
  <c r="Q116" i="12"/>
  <c r="T112" i="12"/>
  <c r="T109" i="12"/>
  <c r="S102" i="12"/>
  <c r="J99" i="12"/>
  <c r="T95" i="12"/>
  <c r="O86" i="12"/>
  <c r="S82" i="12"/>
  <c r="P116" i="12"/>
  <c r="S112" i="12"/>
  <c r="S109" i="12"/>
  <c r="Q102" i="12"/>
  <c r="U98" i="12"/>
  <c r="S95" i="12"/>
  <c r="P85" i="12"/>
  <c r="O82" i="12"/>
  <c r="O116" i="12"/>
  <c r="R112" i="12"/>
  <c r="P102" i="12"/>
  <c r="T98" i="12"/>
  <c r="Q94" i="12"/>
  <c r="O85" i="12"/>
  <c r="L82" i="12"/>
  <c r="R156" i="12"/>
  <c r="O104" i="12"/>
  <c r="P156" i="12"/>
  <c r="N104" i="12"/>
  <c r="O91" i="12"/>
  <c r="T202" i="12"/>
  <c r="K156" i="12"/>
  <c r="M104" i="12"/>
  <c r="N91" i="12"/>
  <c r="P87" i="12"/>
  <c r="M87" i="12"/>
  <c r="N87" i="12"/>
  <c r="R87" i="12"/>
  <c r="S87" i="12"/>
  <c r="T87" i="12"/>
  <c r="U87" i="12"/>
  <c r="P101" i="12"/>
  <c r="K101" i="12"/>
  <c r="L101" i="12"/>
  <c r="P115" i="12"/>
  <c r="J115" i="12"/>
  <c r="M115" i="12"/>
  <c r="N115" i="12"/>
  <c r="O115" i="12"/>
  <c r="Q115" i="12"/>
  <c r="J101" i="12"/>
  <c r="O87" i="12"/>
  <c r="L87" i="12"/>
  <c r="T89" i="12"/>
  <c r="S89" i="12"/>
  <c r="U89" i="12"/>
  <c r="J89" i="12"/>
  <c r="K89" i="12"/>
  <c r="L89" i="12"/>
  <c r="M89" i="12"/>
  <c r="T103" i="12"/>
  <c r="Q103" i="12"/>
  <c r="R103" i="12"/>
  <c r="O103" i="12"/>
  <c r="P103" i="12"/>
  <c r="S103" i="12"/>
  <c r="U103" i="12"/>
  <c r="Q156" i="12"/>
  <c r="L156" i="12"/>
  <c r="M156" i="12"/>
  <c r="N156" i="12"/>
  <c r="O156" i="12"/>
  <c r="U115" i="12"/>
  <c r="N89" i="12"/>
  <c r="K87" i="12"/>
  <c r="O90" i="12"/>
  <c r="P90" i="12"/>
  <c r="Q90" i="12"/>
  <c r="R90" i="12"/>
  <c r="T104" i="12"/>
  <c r="U104" i="12"/>
  <c r="S157" i="12"/>
  <c r="O157" i="12"/>
  <c r="P157" i="12"/>
  <c r="Q157" i="12"/>
  <c r="R157" i="12"/>
  <c r="T157" i="12"/>
  <c r="T115" i="12"/>
  <c r="K104" i="12"/>
  <c r="J87" i="12"/>
  <c r="J91" i="12"/>
  <c r="K91" i="12"/>
  <c r="L91" i="12"/>
  <c r="T91" i="12"/>
  <c r="U91" i="12"/>
  <c r="J105" i="12"/>
  <c r="K105" i="12"/>
  <c r="L105" i="12"/>
  <c r="M105" i="12"/>
  <c r="N105" i="12"/>
  <c r="U158" i="12"/>
  <c r="R158" i="12"/>
  <c r="S158" i="12"/>
  <c r="T158" i="12"/>
  <c r="N157" i="12"/>
  <c r="S115" i="12"/>
  <c r="S105" i="12"/>
  <c r="J104" i="12"/>
  <c r="U90" i="12"/>
  <c r="L92" i="12"/>
  <c r="N92" i="12"/>
  <c r="O92" i="12"/>
  <c r="J92" i="12"/>
  <c r="K92" i="12"/>
  <c r="L106" i="12"/>
  <c r="K106" i="12"/>
  <c r="M106" i="12"/>
  <c r="P106" i="12"/>
  <c r="Q106" i="12"/>
  <c r="R106" i="12"/>
  <c r="S106" i="12"/>
  <c r="J202" i="12"/>
  <c r="M202" i="12"/>
  <c r="M157" i="12"/>
  <c r="R115" i="12"/>
  <c r="R105" i="12"/>
  <c r="N103" i="12"/>
  <c r="T92" i="12"/>
  <c r="T90" i="12"/>
  <c r="N93" i="12"/>
  <c r="Q93" i="12"/>
  <c r="R93" i="12"/>
  <c r="M93" i="12"/>
  <c r="O93" i="12"/>
  <c r="P93" i="12"/>
  <c r="S93" i="12"/>
  <c r="N107" i="12"/>
  <c r="O107" i="12"/>
  <c r="P107" i="12"/>
  <c r="U107" i="12"/>
  <c r="K203" i="12"/>
  <c r="J203" i="12"/>
  <c r="L203" i="12"/>
  <c r="M203" i="12"/>
  <c r="S203" i="12"/>
  <c r="L202" i="12"/>
  <c r="L157" i="12"/>
  <c r="L115" i="12"/>
  <c r="Q107" i="12"/>
  <c r="Q105" i="12"/>
  <c r="M103" i="12"/>
  <c r="U101" i="12"/>
  <c r="S92" i="12"/>
  <c r="S90" i="12"/>
  <c r="P94" i="12"/>
  <c r="T94" i="12"/>
  <c r="U94" i="12"/>
  <c r="S94" i="12"/>
  <c r="P108" i="12"/>
  <c r="R108" i="12"/>
  <c r="S108" i="12"/>
  <c r="J108" i="12"/>
  <c r="K108" i="12"/>
  <c r="L108" i="12"/>
  <c r="M204" i="12"/>
  <c r="L204" i="12"/>
  <c r="N204" i="12"/>
  <c r="O204" i="12"/>
  <c r="P204" i="12"/>
  <c r="R203" i="12"/>
  <c r="K202" i="12"/>
  <c r="K157" i="12"/>
  <c r="K115" i="12"/>
  <c r="M107" i="12"/>
  <c r="P105" i="12"/>
  <c r="L103" i="12"/>
  <c r="T101" i="12"/>
  <c r="O94" i="12"/>
  <c r="R92" i="12"/>
  <c r="N90" i="12"/>
  <c r="R81" i="12"/>
  <c r="J81" i="12"/>
  <c r="K81" i="12"/>
  <c r="S81" i="12"/>
  <c r="T81" i="12"/>
  <c r="U81" i="12"/>
  <c r="R95" i="12"/>
  <c r="J95" i="12"/>
  <c r="K95" i="12"/>
  <c r="L95" i="12"/>
  <c r="R109" i="12"/>
  <c r="U109" i="12"/>
  <c r="N109" i="12"/>
  <c r="O109" i="12"/>
  <c r="P109" i="12"/>
  <c r="Q109" i="12"/>
  <c r="Q203" i="12"/>
  <c r="Q158" i="12"/>
  <c r="J157" i="12"/>
  <c r="L109" i="12"/>
  <c r="L107" i="12"/>
  <c r="O105" i="12"/>
  <c r="K103" i="12"/>
  <c r="S101" i="12"/>
  <c r="N94" i="12"/>
  <c r="Q92" i="12"/>
  <c r="M90" i="12"/>
  <c r="T82" i="12"/>
  <c r="M82" i="12"/>
  <c r="N82" i="12"/>
  <c r="J82" i="12"/>
  <c r="T96" i="12"/>
  <c r="K96" i="12"/>
  <c r="L96" i="12"/>
  <c r="N96" i="12"/>
  <c r="O96" i="12"/>
  <c r="P96" i="12"/>
  <c r="Q96" i="12"/>
  <c r="T110" i="12"/>
  <c r="J110" i="12"/>
  <c r="S110" i="12"/>
  <c r="U110" i="12"/>
  <c r="P203" i="12"/>
  <c r="P158" i="12"/>
  <c r="U156" i="12"/>
  <c r="K109" i="12"/>
  <c r="K107" i="12"/>
  <c r="S104" i="12"/>
  <c r="J103" i="12"/>
  <c r="R101" i="12"/>
  <c r="M96" i="12"/>
  <c r="M94" i="12"/>
  <c r="P92" i="12"/>
  <c r="L90" i="12"/>
  <c r="R82" i="12"/>
  <c r="O203" i="12"/>
  <c r="O158" i="12"/>
  <c r="T156" i="12"/>
  <c r="J109" i="12"/>
  <c r="J107" i="12"/>
  <c r="R104" i="12"/>
  <c r="Q101" i="12"/>
  <c r="J96" i="12"/>
  <c r="L94" i="12"/>
  <c r="M92" i="12"/>
  <c r="K90" i="12"/>
  <c r="Q82" i="12"/>
  <c r="N203" i="12"/>
  <c r="N158" i="12"/>
  <c r="S156" i="12"/>
  <c r="R110" i="12"/>
  <c r="U108" i="12"/>
  <c r="U106" i="12"/>
  <c r="Q104" i="12"/>
  <c r="O101" i="12"/>
  <c r="U95" i="12"/>
  <c r="K94" i="12"/>
  <c r="S91" i="12"/>
  <c r="J90" i="12"/>
  <c r="P82" i="12"/>
  <c r="P83" i="12"/>
  <c r="Q83" i="12"/>
  <c r="N97" i="12"/>
  <c r="O97" i="12"/>
  <c r="L111" i="12"/>
  <c r="M111" i="12"/>
  <c r="K111" i="12"/>
  <c r="O83" i="12"/>
  <c r="J84" i="12"/>
  <c r="S84" i="12"/>
  <c r="T84" i="12"/>
  <c r="J98" i="12"/>
  <c r="Q98" i="12"/>
  <c r="R98" i="12"/>
  <c r="J112" i="12"/>
  <c r="O112" i="12"/>
  <c r="P112" i="12"/>
  <c r="Q112" i="12"/>
  <c r="J111" i="12"/>
  <c r="U97" i="12"/>
  <c r="U84" i="12"/>
  <c r="N83" i="12"/>
  <c r="L99" i="12"/>
  <c r="T99" i="12"/>
  <c r="U99" i="12"/>
  <c r="L113" i="12"/>
  <c r="R113" i="12"/>
  <c r="S113" i="12"/>
  <c r="U113" i="12"/>
  <c r="N112" i="12"/>
  <c r="N99" i="12"/>
  <c r="T97" i="12"/>
  <c r="R84" i="12"/>
  <c r="M83" i="12"/>
  <c r="N86" i="12"/>
  <c r="J86" i="12"/>
  <c r="K86" i="12"/>
  <c r="N114" i="12"/>
  <c r="U114" i="12"/>
  <c r="T113" i="12"/>
  <c r="M112" i="12"/>
  <c r="R100" i="12"/>
  <c r="M99" i="12"/>
  <c r="S97" i="12"/>
  <c r="L86" i="12"/>
  <c r="Q84" i="12"/>
  <c r="L83" i="12"/>
  <c r="L116" i="12"/>
  <c r="N102" i="12"/>
  <c r="P88" i="12"/>
  <c r="U6" i="12" l="1"/>
  <c r="L6" i="12"/>
  <c r="T6" i="12"/>
  <c r="J6" i="12"/>
  <c r="R6" i="12"/>
  <c r="K6" i="12"/>
  <c r="N6" i="12"/>
  <c r="S6" i="12"/>
  <c r="M6" i="12"/>
  <c r="Q6" i="12"/>
  <c r="P6" i="12"/>
  <c r="O6" i="12"/>
  <c r="W89" i="12"/>
  <c r="W102" i="12"/>
  <c r="W116" i="12"/>
  <c r="X116" i="12" s="1"/>
  <c r="W88" i="12"/>
  <c r="W114" i="12"/>
  <c r="W115" i="12"/>
  <c r="W90" i="12"/>
  <c r="W156" i="12"/>
  <c r="X156" i="12" s="1"/>
  <c r="W158" i="12"/>
  <c r="X158" i="12" s="1"/>
  <c r="W108" i="12"/>
  <c r="X108" i="12" s="1"/>
  <c r="W204" i="12"/>
  <c r="X204" i="12" s="1"/>
  <c r="W203" i="12"/>
  <c r="X203" i="12" s="1"/>
  <c r="W157" i="12"/>
  <c r="X157" i="12" s="1"/>
  <c r="W101" i="12"/>
  <c r="X101" i="12" s="1"/>
  <c r="W202" i="12"/>
  <c r="W99" i="12"/>
  <c r="X99" i="12" s="1"/>
  <c r="W96" i="12"/>
  <c r="X96" i="12" s="1"/>
  <c r="W97" i="12"/>
  <c r="W87" i="12"/>
  <c r="X87" i="12" s="1"/>
  <c r="W103" i="12"/>
  <c r="X103" i="12" s="1"/>
  <c r="W85" i="12"/>
  <c r="X85" i="12" s="1"/>
  <c r="W107" i="12"/>
  <c r="X107" i="12" s="1"/>
  <c r="W104" i="12"/>
  <c r="X104" i="12" s="1"/>
  <c r="W81" i="12"/>
  <c r="X81" i="12" s="1"/>
  <c r="W109" i="12"/>
  <c r="X109" i="12" s="1"/>
  <c r="W105" i="12"/>
  <c r="X105" i="12" s="1"/>
  <c r="W100" i="12"/>
  <c r="X100" i="12" s="1"/>
  <c r="W106" i="12"/>
  <c r="X106" i="12" s="1"/>
  <c r="W110" i="12"/>
  <c r="W112" i="12"/>
  <c r="W98" i="12"/>
  <c r="X98" i="12" s="1"/>
  <c r="W94" i="12"/>
  <c r="X94" i="12" s="1"/>
  <c r="W83" i="12"/>
  <c r="W92" i="12"/>
  <c r="W93" i="12"/>
  <c r="W84" i="12"/>
  <c r="X84" i="12" s="1"/>
  <c r="W82" i="12"/>
  <c r="X82" i="12" s="1"/>
  <c r="W95" i="12"/>
  <c r="W111" i="12"/>
  <c r="X111" i="12" s="1"/>
  <c r="W86" i="12"/>
  <c r="X86" i="12" s="1"/>
  <c r="W91" i="12"/>
  <c r="W113" i="12"/>
  <c r="X113" i="12" s="1"/>
  <c r="W6" i="12" l="1"/>
  <c r="X91" i="12"/>
  <c r="X95" i="12"/>
  <c r="X83" i="12"/>
  <c r="X114" i="12"/>
  <c r="X93" i="12"/>
  <c r="X90" i="12"/>
  <c r="X92" i="12"/>
  <c r="X115" i="12"/>
  <c r="X97" i="12"/>
  <c r="X88" i="12"/>
  <c r="X112" i="12"/>
  <c r="X102" i="12"/>
  <c r="X110" i="12"/>
  <c r="X202" i="12"/>
  <c r="X89" i="12"/>
  <c r="F18" i="2"/>
  <c r="F24" i="13" l="1"/>
  <c r="E24" i="13"/>
  <c r="A24" i="13"/>
  <c r="G23" i="13"/>
  <c r="G22" i="13"/>
  <c r="G21" i="13"/>
  <c r="G20" i="13"/>
  <c r="G19" i="13"/>
  <c r="G18" i="13"/>
  <c r="G17" i="13"/>
  <c r="G16" i="13"/>
  <c r="G15" i="13"/>
  <c r="A15" i="13"/>
  <c r="A16" i="13" s="1"/>
  <c r="A17" i="13" s="1"/>
  <c r="A18" i="13" s="1"/>
  <c r="A19" i="13" s="1"/>
  <c r="A20" i="13" s="1"/>
  <c r="E9" i="13"/>
  <c r="G9" i="13" s="1"/>
  <c r="A22" i="13" l="1"/>
  <c r="A21" i="13"/>
  <c r="G24" i="13"/>
  <c r="B462" i="12" l="1"/>
  <c r="B423" i="12"/>
  <c r="B422" i="12"/>
  <c r="B421" i="12"/>
  <c r="B420" i="12"/>
  <c r="B419" i="12"/>
  <c r="B418" i="12"/>
  <c r="B417" i="12"/>
  <c r="B416" i="12"/>
  <c r="B415" i="12"/>
  <c r="B414" i="12"/>
  <c r="B413" i="12"/>
  <c r="B412" i="12"/>
  <c r="B411" i="12"/>
  <c r="B410" i="12"/>
  <c r="B409" i="12"/>
  <c r="B408" i="12"/>
  <c r="B407" i="12"/>
  <c r="B406" i="12"/>
  <c r="B405" i="12"/>
  <c r="B404" i="12"/>
  <c r="B403" i="12"/>
  <c r="B402" i="12"/>
  <c r="B401" i="12"/>
  <c r="B400" i="12"/>
  <c r="B399" i="12"/>
  <c r="B398" i="12"/>
  <c r="B397" i="12"/>
  <c r="B396" i="12"/>
  <c r="B395" i="12"/>
  <c r="B374" i="12"/>
  <c r="B223" i="12"/>
  <c r="B211" i="12"/>
  <c r="B210" i="12"/>
  <c r="B209"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117" i="12"/>
  <c r="B118" i="12"/>
  <c r="B119" i="12"/>
  <c r="B120" i="12"/>
  <c r="B121" i="12"/>
  <c r="B122" i="12"/>
  <c r="B123" i="12"/>
  <c r="B124" i="12"/>
  <c r="B125" i="12"/>
  <c r="B126" i="12"/>
  <c r="B127" i="12"/>
  <c r="B128" i="12"/>
  <c r="B129" i="12"/>
  <c r="B130" i="12"/>
  <c r="B131" i="12"/>
  <c r="B132" i="12"/>
  <c r="B133" i="12"/>
  <c r="B134" i="12"/>
  <c r="B135" i="12"/>
  <c r="B136" i="12"/>
  <c r="B137" i="12"/>
  <c r="B138" i="12"/>
  <c r="B139" i="12"/>
  <c r="B140" i="12"/>
  <c r="B153" i="12"/>
  <c r="B154" i="12"/>
  <c r="B155" i="12"/>
  <c r="B45" i="12"/>
  <c r="L223" i="12" l="1"/>
  <c r="L15" i="12" s="1"/>
  <c r="R223" i="12"/>
  <c r="R15" i="12" s="1"/>
  <c r="N223" i="12"/>
  <c r="N15" i="12" s="1"/>
  <c r="M223" i="12"/>
  <c r="M15" i="12" s="1"/>
  <c r="K223" i="12"/>
  <c r="K15" i="12" s="1"/>
  <c r="O223" i="12"/>
  <c r="O15" i="12" s="1"/>
  <c r="U223" i="12"/>
  <c r="U15" i="12" s="1"/>
  <c r="T223" i="12"/>
  <c r="T15" i="12" s="1"/>
  <c r="S223" i="12"/>
  <c r="S15" i="12" s="1"/>
  <c r="Q223" i="12"/>
  <c r="Q15" i="12" s="1"/>
  <c r="P223" i="12"/>
  <c r="P15" i="12" s="1"/>
  <c r="J223" i="12"/>
  <c r="J15" i="12" s="1"/>
  <c r="P374" i="12"/>
  <c r="P18" i="12" s="1"/>
  <c r="U374" i="12"/>
  <c r="U18" i="12" s="1"/>
  <c r="N374" i="12"/>
  <c r="N18" i="12" s="1"/>
  <c r="R374" i="12"/>
  <c r="R18" i="12" s="1"/>
  <c r="Q374" i="12"/>
  <c r="Q18" i="12" s="1"/>
  <c r="T374" i="12"/>
  <c r="T18" i="12" s="1"/>
  <c r="S374" i="12"/>
  <c r="S18" i="12" s="1"/>
  <c r="O374" i="12"/>
  <c r="O18" i="12" s="1"/>
  <c r="M374" i="12"/>
  <c r="M18" i="12" s="1"/>
  <c r="L374" i="12"/>
  <c r="L18" i="12" s="1"/>
  <c r="K374" i="12"/>
  <c r="K18" i="12" s="1"/>
  <c r="J374" i="12"/>
  <c r="J18" i="12" s="1"/>
  <c r="S462" i="12"/>
  <c r="U462" i="12"/>
  <c r="T462" i="12"/>
  <c r="R462" i="12"/>
  <c r="Q462" i="12"/>
  <c r="P462" i="12"/>
  <c r="O462" i="12"/>
  <c r="N462" i="12"/>
  <c r="M462" i="12"/>
  <c r="L462" i="12"/>
  <c r="K462" i="12"/>
  <c r="J462" i="12"/>
  <c r="U405" i="12"/>
  <c r="T405" i="12"/>
  <c r="R405" i="12"/>
  <c r="S405" i="12"/>
  <c r="O405" i="12"/>
  <c r="N405" i="12"/>
  <c r="M405" i="12"/>
  <c r="L405" i="12"/>
  <c r="J405" i="12"/>
  <c r="Q405" i="12"/>
  <c r="P405" i="12"/>
  <c r="K405" i="12"/>
  <c r="U419" i="12"/>
  <c r="T419" i="12"/>
  <c r="R419" i="12"/>
  <c r="Q419" i="12"/>
  <c r="S419" i="12"/>
  <c r="P419" i="12"/>
  <c r="O419" i="12"/>
  <c r="N419" i="12"/>
  <c r="M419" i="12"/>
  <c r="L419" i="12"/>
  <c r="K419" i="12"/>
  <c r="J419" i="12"/>
  <c r="K406" i="12"/>
  <c r="J406" i="12"/>
  <c r="T406" i="12"/>
  <c r="U406" i="12"/>
  <c r="R406" i="12"/>
  <c r="Q406" i="12"/>
  <c r="P406" i="12"/>
  <c r="O406" i="12"/>
  <c r="N406" i="12"/>
  <c r="M406" i="12"/>
  <c r="L406" i="12"/>
  <c r="S406" i="12"/>
  <c r="K420" i="12"/>
  <c r="J420" i="12"/>
  <c r="T420" i="12"/>
  <c r="S420" i="12"/>
  <c r="U420" i="12"/>
  <c r="R420" i="12"/>
  <c r="Q420" i="12"/>
  <c r="P420" i="12"/>
  <c r="O420" i="12"/>
  <c r="M420" i="12"/>
  <c r="L420" i="12"/>
  <c r="N420" i="12"/>
  <c r="M407" i="12"/>
  <c r="L407" i="12"/>
  <c r="K407" i="12"/>
  <c r="J407" i="12"/>
  <c r="Q407" i="12"/>
  <c r="P407" i="12"/>
  <c r="O407" i="12"/>
  <c r="N407" i="12"/>
  <c r="U407" i="12"/>
  <c r="T407" i="12"/>
  <c r="S407" i="12"/>
  <c r="R407" i="12"/>
  <c r="M421" i="12"/>
  <c r="L421" i="12"/>
  <c r="K421" i="12"/>
  <c r="J421" i="12"/>
  <c r="U421" i="12"/>
  <c r="T421" i="12"/>
  <c r="S421" i="12"/>
  <c r="R421" i="12"/>
  <c r="Q421" i="12"/>
  <c r="P421" i="12"/>
  <c r="O421" i="12"/>
  <c r="N421" i="12"/>
  <c r="O408" i="12"/>
  <c r="N408" i="12"/>
  <c r="M408" i="12"/>
  <c r="L408" i="12"/>
  <c r="J408" i="12"/>
  <c r="K408" i="12"/>
  <c r="T408" i="12"/>
  <c r="S408" i="12"/>
  <c r="R408" i="12"/>
  <c r="Q408" i="12"/>
  <c r="P408" i="12"/>
  <c r="U408" i="12"/>
  <c r="O422" i="12"/>
  <c r="M422" i="12"/>
  <c r="N422" i="12"/>
  <c r="L422" i="12"/>
  <c r="J422" i="12"/>
  <c r="K422" i="12"/>
  <c r="U422" i="12"/>
  <c r="T422" i="12"/>
  <c r="S422" i="12"/>
  <c r="Q422" i="12"/>
  <c r="P422" i="12"/>
  <c r="R422" i="12"/>
  <c r="Q395" i="12"/>
  <c r="P395" i="12"/>
  <c r="O395" i="12"/>
  <c r="N395" i="12"/>
  <c r="L395" i="12"/>
  <c r="M395" i="12"/>
  <c r="K395" i="12"/>
  <c r="J395" i="12"/>
  <c r="U395" i="12"/>
  <c r="T395" i="12"/>
  <c r="S395" i="12"/>
  <c r="R395" i="12"/>
  <c r="Q409" i="12"/>
  <c r="P409" i="12"/>
  <c r="O409" i="12"/>
  <c r="N409" i="12"/>
  <c r="L409" i="12"/>
  <c r="M409" i="12"/>
  <c r="S409" i="12"/>
  <c r="R409" i="12"/>
  <c r="K409" i="12"/>
  <c r="J409" i="12"/>
  <c r="U409" i="12"/>
  <c r="T409" i="12"/>
  <c r="Q423" i="12"/>
  <c r="P423" i="12"/>
  <c r="O423" i="12"/>
  <c r="N423" i="12"/>
  <c r="L423" i="12"/>
  <c r="K423" i="12"/>
  <c r="M423" i="12"/>
  <c r="J423" i="12"/>
  <c r="U423" i="12"/>
  <c r="T423" i="12"/>
  <c r="S423" i="12"/>
  <c r="R423" i="12"/>
  <c r="S396" i="12"/>
  <c r="R396" i="12"/>
  <c r="Q396" i="12"/>
  <c r="P396" i="12"/>
  <c r="N396" i="12"/>
  <c r="O396" i="12"/>
  <c r="T396" i="12"/>
  <c r="M396" i="12"/>
  <c r="L396" i="12"/>
  <c r="K396" i="12"/>
  <c r="J396" i="12"/>
  <c r="U396" i="12"/>
  <c r="S410" i="12"/>
  <c r="R410" i="12"/>
  <c r="Q410" i="12"/>
  <c r="P410" i="12"/>
  <c r="N410" i="12"/>
  <c r="O410" i="12"/>
  <c r="U410" i="12"/>
  <c r="T410" i="12"/>
  <c r="M410" i="12"/>
  <c r="L410" i="12"/>
  <c r="K410" i="12"/>
  <c r="J410" i="12"/>
  <c r="U397" i="12"/>
  <c r="T397" i="12"/>
  <c r="S397" i="12"/>
  <c r="R397" i="12"/>
  <c r="P397" i="12"/>
  <c r="Q397" i="12"/>
  <c r="M397" i="12"/>
  <c r="L397" i="12"/>
  <c r="K397" i="12"/>
  <c r="J397" i="12"/>
  <c r="O397" i="12"/>
  <c r="N397" i="12"/>
  <c r="U411" i="12"/>
  <c r="T411" i="12"/>
  <c r="S411" i="12"/>
  <c r="R411" i="12"/>
  <c r="P411" i="12"/>
  <c r="Q411" i="12"/>
  <c r="O411" i="12"/>
  <c r="N411" i="12"/>
  <c r="M411" i="12"/>
  <c r="L411" i="12"/>
  <c r="J411" i="12"/>
  <c r="K411" i="12"/>
  <c r="U398" i="12"/>
  <c r="T398" i="12"/>
  <c r="R398" i="12"/>
  <c r="S398" i="12"/>
  <c r="P398" i="12"/>
  <c r="O398" i="12"/>
  <c r="N398" i="12"/>
  <c r="M398" i="12"/>
  <c r="L398" i="12"/>
  <c r="K398" i="12"/>
  <c r="J398" i="12"/>
  <c r="Q398" i="12"/>
  <c r="U412" i="12"/>
  <c r="T412" i="12"/>
  <c r="R412" i="12"/>
  <c r="Q412" i="12"/>
  <c r="S412" i="12"/>
  <c r="P412" i="12"/>
  <c r="O412" i="12"/>
  <c r="N412" i="12"/>
  <c r="M412" i="12"/>
  <c r="L412" i="12"/>
  <c r="K412" i="12"/>
  <c r="J412" i="12"/>
  <c r="K399" i="12"/>
  <c r="J399" i="12"/>
  <c r="T399" i="12"/>
  <c r="U399" i="12"/>
  <c r="O399" i="12"/>
  <c r="N399" i="12"/>
  <c r="M399" i="12"/>
  <c r="L399" i="12"/>
  <c r="S399" i="12"/>
  <c r="R399" i="12"/>
  <c r="Q399" i="12"/>
  <c r="P399" i="12"/>
  <c r="K413" i="12"/>
  <c r="J413" i="12"/>
  <c r="T413" i="12"/>
  <c r="S413" i="12"/>
  <c r="U413" i="12"/>
  <c r="R413" i="12"/>
  <c r="Q413" i="12"/>
  <c r="P413" i="12"/>
  <c r="O413" i="12"/>
  <c r="M413" i="12"/>
  <c r="L413" i="12"/>
  <c r="N413" i="12"/>
  <c r="M400" i="12"/>
  <c r="L400" i="12"/>
  <c r="K400" i="12"/>
  <c r="J400" i="12"/>
  <c r="U400" i="12"/>
  <c r="T400" i="12"/>
  <c r="R400" i="12"/>
  <c r="Q400" i="12"/>
  <c r="P400" i="12"/>
  <c r="O400" i="12"/>
  <c r="N400" i="12"/>
  <c r="S400" i="12"/>
  <c r="M414" i="12"/>
  <c r="L414" i="12"/>
  <c r="K414" i="12"/>
  <c r="J414" i="12"/>
  <c r="U414" i="12"/>
  <c r="T414" i="12"/>
  <c r="S414" i="12"/>
  <c r="R414" i="12"/>
  <c r="Q414" i="12"/>
  <c r="P414" i="12"/>
  <c r="O414" i="12"/>
  <c r="N414" i="12"/>
  <c r="O401" i="12"/>
  <c r="N401" i="12"/>
  <c r="J401" i="12"/>
  <c r="M401" i="12"/>
  <c r="L401" i="12"/>
  <c r="K401" i="12"/>
  <c r="Q401" i="12"/>
  <c r="P401" i="12"/>
  <c r="U401" i="12"/>
  <c r="T401" i="12"/>
  <c r="S401" i="12"/>
  <c r="R401" i="12"/>
  <c r="O415" i="12"/>
  <c r="N415" i="12"/>
  <c r="M415" i="12"/>
  <c r="L415" i="12"/>
  <c r="J415" i="12"/>
  <c r="K415" i="12"/>
  <c r="U415" i="12"/>
  <c r="T415" i="12"/>
  <c r="S415" i="12"/>
  <c r="Q415" i="12"/>
  <c r="P415" i="12"/>
  <c r="R415" i="12"/>
  <c r="Q402" i="12"/>
  <c r="P402" i="12"/>
  <c r="O402" i="12"/>
  <c r="N402" i="12"/>
  <c r="L402" i="12"/>
  <c r="M402" i="12"/>
  <c r="T402" i="12"/>
  <c r="S402" i="12"/>
  <c r="R402" i="12"/>
  <c r="K402" i="12"/>
  <c r="J402" i="12"/>
  <c r="U402" i="12"/>
  <c r="Q416" i="12"/>
  <c r="P416" i="12"/>
  <c r="O416" i="12"/>
  <c r="N416" i="12"/>
  <c r="L416" i="12"/>
  <c r="K416" i="12"/>
  <c r="M416" i="12"/>
  <c r="J416" i="12"/>
  <c r="U416" i="12"/>
  <c r="T416" i="12"/>
  <c r="S416" i="12"/>
  <c r="R416" i="12"/>
  <c r="S403" i="12"/>
  <c r="R403" i="12"/>
  <c r="Q403" i="12"/>
  <c r="P403" i="12"/>
  <c r="N403" i="12"/>
  <c r="O403" i="12"/>
  <c r="M403" i="12"/>
  <c r="L403" i="12"/>
  <c r="K403" i="12"/>
  <c r="J403" i="12"/>
  <c r="U403" i="12"/>
  <c r="T403" i="12"/>
  <c r="S417" i="12"/>
  <c r="R417" i="12"/>
  <c r="Q417" i="12"/>
  <c r="P417" i="12"/>
  <c r="N417" i="12"/>
  <c r="M417" i="12"/>
  <c r="O417" i="12"/>
  <c r="U417" i="12"/>
  <c r="T417" i="12"/>
  <c r="L417" i="12"/>
  <c r="K417" i="12"/>
  <c r="J417" i="12"/>
  <c r="U404" i="12"/>
  <c r="T404" i="12"/>
  <c r="S404" i="12"/>
  <c r="R404" i="12"/>
  <c r="P404" i="12"/>
  <c r="Q404" i="12"/>
  <c r="O404" i="12"/>
  <c r="N404" i="12"/>
  <c r="M404" i="12"/>
  <c r="L404" i="12"/>
  <c r="K404" i="12"/>
  <c r="J404" i="12"/>
  <c r="U418" i="12"/>
  <c r="T418" i="12"/>
  <c r="S418" i="12"/>
  <c r="R418" i="12"/>
  <c r="P418" i="12"/>
  <c r="O418" i="12"/>
  <c r="Q418" i="12"/>
  <c r="N418" i="12"/>
  <c r="M418" i="12"/>
  <c r="L418" i="12"/>
  <c r="K418" i="12"/>
  <c r="J418" i="12"/>
  <c r="J132" i="12"/>
  <c r="S132" i="12"/>
  <c r="K132" i="12"/>
  <c r="L132" i="12"/>
  <c r="M132" i="12"/>
  <c r="N132" i="12"/>
  <c r="O132" i="12"/>
  <c r="P132" i="12"/>
  <c r="Q132" i="12"/>
  <c r="R132" i="12"/>
  <c r="T132" i="12"/>
  <c r="U132" i="12"/>
  <c r="J119" i="12"/>
  <c r="U119" i="12"/>
  <c r="P119" i="12"/>
  <c r="Q119" i="12"/>
  <c r="R119" i="12"/>
  <c r="S119" i="12"/>
  <c r="K119" i="12"/>
  <c r="L119" i="12"/>
  <c r="M119" i="12"/>
  <c r="N119" i="12"/>
  <c r="O119" i="12"/>
  <c r="T119" i="12"/>
  <c r="R69" i="12"/>
  <c r="S69" i="12"/>
  <c r="U69" i="12"/>
  <c r="J69" i="12"/>
  <c r="K69" i="12"/>
  <c r="L69" i="12"/>
  <c r="M69" i="12"/>
  <c r="N69" i="12"/>
  <c r="O69" i="12"/>
  <c r="P69" i="12"/>
  <c r="Q69" i="12"/>
  <c r="T69" i="12"/>
  <c r="T55" i="12"/>
  <c r="U55" i="12"/>
  <c r="N55" i="12"/>
  <c r="O55" i="12"/>
  <c r="P55" i="12"/>
  <c r="Q55" i="12"/>
  <c r="S55" i="12"/>
  <c r="J55" i="12"/>
  <c r="K55" i="12"/>
  <c r="L55" i="12"/>
  <c r="M55" i="12"/>
  <c r="R55" i="12"/>
  <c r="T130" i="12"/>
  <c r="M130" i="12"/>
  <c r="N130" i="12"/>
  <c r="L130" i="12"/>
  <c r="O130" i="12"/>
  <c r="P130" i="12"/>
  <c r="Q130" i="12"/>
  <c r="J130" i="12"/>
  <c r="K130" i="12"/>
  <c r="R130" i="12"/>
  <c r="S130" i="12"/>
  <c r="U130" i="12"/>
  <c r="T117" i="12"/>
  <c r="O117" i="12"/>
  <c r="P117" i="12"/>
  <c r="U117" i="12"/>
  <c r="J117" i="12"/>
  <c r="K117" i="12"/>
  <c r="L117" i="12"/>
  <c r="M117" i="12"/>
  <c r="N117" i="12"/>
  <c r="Q117" i="12"/>
  <c r="R117" i="12"/>
  <c r="S117" i="12"/>
  <c r="R67" i="12"/>
  <c r="L67" i="12"/>
  <c r="M67" i="12"/>
  <c r="J67" i="12"/>
  <c r="K67" i="12"/>
  <c r="N67" i="12"/>
  <c r="O67" i="12"/>
  <c r="P67" i="12"/>
  <c r="Q67" i="12"/>
  <c r="S67" i="12"/>
  <c r="T67" i="12"/>
  <c r="U67" i="12"/>
  <c r="R53" i="12"/>
  <c r="N53" i="12"/>
  <c r="O53" i="12"/>
  <c r="U53" i="12"/>
  <c r="Q53" i="12"/>
  <c r="S53" i="12"/>
  <c r="T53" i="12"/>
  <c r="J53" i="12"/>
  <c r="K53" i="12"/>
  <c r="L53" i="12"/>
  <c r="M53" i="12"/>
  <c r="P53" i="12"/>
  <c r="P131" i="12"/>
  <c r="Q131" i="12"/>
  <c r="S131" i="12"/>
  <c r="T131" i="12"/>
  <c r="U131" i="12"/>
  <c r="M131" i="12"/>
  <c r="N131" i="12"/>
  <c r="O131" i="12"/>
  <c r="R131" i="12"/>
  <c r="J131" i="12"/>
  <c r="K131" i="12"/>
  <c r="L131" i="12"/>
  <c r="R118" i="12"/>
  <c r="S118" i="12"/>
  <c r="K118" i="12"/>
  <c r="L118" i="12"/>
  <c r="M118" i="12"/>
  <c r="N118" i="12"/>
  <c r="J118" i="12"/>
  <c r="O118" i="12"/>
  <c r="P118" i="12"/>
  <c r="Q118" i="12"/>
  <c r="T118" i="12"/>
  <c r="U118" i="12"/>
  <c r="T68" i="12"/>
  <c r="O68" i="12"/>
  <c r="P68" i="12"/>
  <c r="Q68" i="12"/>
  <c r="R68" i="12"/>
  <c r="S68" i="12"/>
  <c r="U68" i="12"/>
  <c r="J68" i="12"/>
  <c r="K68" i="12"/>
  <c r="L68" i="12"/>
  <c r="M68" i="12"/>
  <c r="N68" i="12"/>
  <c r="T54" i="12"/>
  <c r="Q54" i="12"/>
  <c r="R54" i="12"/>
  <c r="J54" i="12"/>
  <c r="K54" i="12"/>
  <c r="L54" i="12"/>
  <c r="M54" i="12"/>
  <c r="N54" i="12"/>
  <c r="O54" i="12"/>
  <c r="P54" i="12"/>
  <c r="S54" i="12"/>
  <c r="U54" i="12"/>
  <c r="M154" i="12"/>
  <c r="U154" i="12"/>
  <c r="S154" i="12"/>
  <c r="T154" i="12"/>
  <c r="J154" i="12"/>
  <c r="K154" i="12"/>
  <c r="L154" i="12"/>
  <c r="N154" i="12"/>
  <c r="O154" i="12"/>
  <c r="P154" i="12"/>
  <c r="Q154" i="12"/>
  <c r="R154" i="12"/>
  <c r="M139" i="12"/>
  <c r="J139" i="12"/>
  <c r="K139" i="12"/>
  <c r="S139" i="12"/>
  <c r="T139" i="12"/>
  <c r="U139" i="12"/>
  <c r="L139" i="12"/>
  <c r="N139" i="12"/>
  <c r="O139" i="12"/>
  <c r="P139" i="12"/>
  <c r="Q139" i="12"/>
  <c r="R139" i="12"/>
  <c r="L126" i="12"/>
  <c r="P126" i="12"/>
  <c r="Q126" i="12"/>
  <c r="J126" i="12"/>
  <c r="K126" i="12"/>
  <c r="M126" i="12"/>
  <c r="N126" i="12"/>
  <c r="O126" i="12"/>
  <c r="R126" i="12"/>
  <c r="S126" i="12"/>
  <c r="T126" i="12"/>
  <c r="U126" i="12"/>
  <c r="J77" i="12"/>
  <c r="M77" i="12"/>
  <c r="N77" i="12"/>
  <c r="O77" i="12"/>
  <c r="P77" i="12"/>
  <c r="Q77" i="12"/>
  <c r="R77" i="12"/>
  <c r="K77" i="12"/>
  <c r="L77" i="12"/>
  <c r="S77" i="12"/>
  <c r="T77" i="12"/>
  <c r="U77" i="12"/>
  <c r="J63" i="12"/>
  <c r="O63" i="12"/>
  <c r="P63" i="12"/>
  <c r="T63" i="12"/>
  <c r="U63" i="12"/>
  <c r="K63" i="12"/>
  <c r="L63" i="12"/>
  <c r="M63" i="12"/>
  <c r="N63" i="12"/>
  <c r="Q63" i="12"/>
  <c r="R63" i="12"/>
  <c r="S63" i="12"/>
  <c r="J49" i="12"/>
  <c r="Q49" i="12"/>
  <c r="R49" i="12"/>
  <c r="O49" i="12"/>
  <c r="P49" i="12"/>
  <c r="S49" i="12"/>
  <c r="T49" i="12"/>
  <c r="U49" i="12"/>
  <c r="L49" i="12"/>
  <c r="M49" i="12"/>
  <c r="N49" i="12"/>
  <c r="K49" i="12"/>
  <c r="O155" i="12"/>
  <c r="J155" i="12"/>
  <c r="K155" i="12"/>
  <c r="L155" i="12"/>
  <c r="M155" i="12"/>
  <c r="N155" i="12"/>
  <c r="P155" i="12"/>
  <c r="Q155" i="12"/>
  <c r="R155" i="12"/>
  <c r="S155" i="12"/>
  <c r="T155" i="12"/>
  <c r="U155" i="12"/>
  <c r="O140" i="12"/>
  <c r="O10" i="12" s="1"/>
  <c r="K140" i="12"/>
  <c r="K10" i="12" s="1"/>
  <c r="L140" i="12"/>
  <c r="L10" i="12" s="1"/>
  <c r="M140" i="12"/>
  <c r="M10" i="12" s="1"/>
  <c r="N140" i="12"/>
  <c r="N10" i="12" s="1"/>
  <c r="J140" i="12"/>
  <c r="J10" i="12" s="1"/>
  <c r="P140" i="12"/>
  <c r="P10" i="12" s="1"/>
  <c r="Q140" i="12"/>
  <c r="Q10" i="12" s="1"/>
  <c r="R140" i="12"/>
  <c r="R10" i="12" s="1"/>
  <c r="S140" i="12"/>
  <c r="S10" i="12" s="1"/>
  <c r="T140" i="12"/>
  <c r="T10" i="12" s="1"/>
  <c r="U140" i="12"/>
  <c r="U10" i="12" s="1"/>
  <c r="N127" i="12"/>
  <c r="S127" i="12"/>
  <c r="T127" i="12"/>
  <c r="M127" i="12"/>
  <c r="O127" i="12"/>
  <c r="P127" i="12"/>
  <c r="Q127" i="12"/>
  <c r="K127" i="12"/>
  <c r="L127" i="12"/>
  <c r="R127" i="12"/>
  <c r="U127" i="12"/>
  <c r="J127" i="12"/>
  <c r="L78" i="12"/>
  <c r="P78" i="12"/>
  <c r="Q78" i="12"/>
  <c r="T78" i="12"/>
  <c r="U78" i="12"/>
  <c r="M78" i="12"/>
  <c r="N78" i="12"/>
  <c r="O78" i="12"/>
  <c r="R78" i="12"/>
  <c r="S78" i="12"/>
  <c r="J78" i="12"/>
  <c r="K78" i="12"/>
  <c r="L64" i="12"/>
  <c r="R64" i="12"/>
  <c r="S64" i="12"/>
  <c r="K64" i="12"/>
  <c r="M64" i="12"/>
  <c r="N64" i="12"/>
  <c r="O64" i="12"/>
  <c r="J64" i="12"/>
  <c r="P64" i="12"/>
  <c r="Q64" i="12"/>
  <c r="T64" i="12"/>
  <c r="U64" i="12"/>
  <c r="L50" i="12"/>
  <c r="T50" i="12"/>
  <c r="U50" i="12"/>
  <c r="J50" i="12"/>
  <c r="K50" i="12"/>
  <c r="M50" i="12"/>
  <c r="N50" i="12"/>
  <c r="O50" i="12"/>
  <c r="P50" i="12"/>
  <c r="Q50" i="12"/>
  <c r="R50" i="12"/>
  <c r="S50" i="12"/>
  <c r="K153" i="12"/>
  <c r="R153" i="12"/>
  <c r="S153" i="12"/>
  <c r="T153" i="12"/>
  <c r="U153" i="12"/>
  <c r="L153" i="12"/>
  <c r="M153" i="12"/>
  <c r="N153" i="12"/>
  <c r="O153" i="12"/>
  <c r="P153" i="12"/>
  <c r="Q153" i="12"/>
  <c r="J153" i="12"/>
  <c r="J138" i="12"/>
  <c r="K138" i="12"/>
  <c r="T138" i="12"/>
  <c r="U138" i="12"/>
  <c r="L138" i="12"/>
  <c r="M138" i="12"/>
  <c r="N138" i="12"/>
  <c r="O138" i="12"/>
  <c r="P138" i="12"/>
  <c r="Q138" i="12"/>
  <c r="R138" i="12"/>
  <c r="S138" i="12"/>
  <c r="J76" i="12"/>
  <c r="K76" i="12"/>
  <c r="L76" i="12"/>
  <c r="M76" i="12"/>
  <c r="O76" i="12"/>
  <c r="P76" i="12"/>
  <c r="Q76" i="12"/>
  <c r="R76" i="12"/>
  <c r="S76" i="12"/>
  <c r="T76" i="12"/>
  <c r="U76" i="12"/>
  <c r="N76" i="12"/>
  <c r="L62" i="12"/>
  <c r="M62" i="12"/>
  <c r="R62" i="12"/>
  <c r="S62" i="12"/>
  <c r="T62" i="12"/>
  <c r="U62" i="12"/>
  <c r="J62" i="12"/>
  <c r="K62" i="12"/>
  <c r="N62" i="12"/>
  <c r="O62" i="12"/>
  <c r="P62" i="12"/>
  <c r="Q62" i="12"/>
  <c r="N48" i="12"/>
  <c r="O48" i="12"/>
  <c r="J48" i="12"/>
  <c r="K48" i="12"/>
  <c r="L48" i="12"/>
  <c r="M48" i="12"/>
  <c r="P48" i="12"/>
  <c r="Q48" i="12"/>
  <c r="R48" i="12"/>
  <c r="S48" i="12"/>
  <c r="T48" i="12"/>
  <c r="U48" i="12"/>
  <c r="P137" i="12"/>
  <c r="Q137" i="12"/>
  <c r="R137" i="12"/>
  <c r="S137" i="12"/>
  <c r="J137" i="12"/>
  <c r="K137" i="12"/>
  <c r="L137" i="12"/>
  <c r="M137" i="12"/>
  <c r="N137" i="12"/>
  <c r="O137" i="12"/>
  <c r="T137" i="12"/>
  <c r="U137" i="12"/>
  <c r="J125" i="12"/>
  <c r="K125" i="12"/>
  <c r="O125" i="12"/>
  <c r="P125" i="12"/>
  <c r="Q125" i="12"/>
  <c r="R125" i="12"/>
  <c r="L125" i="12"/>
  <c r="M125" i="12"/>
  <c r="N125" i="12"/>
  <c r="S125" i="12"/>
  <c r="T125" i="12"/>
  <c r="U125" i="12"/>
  <c r="T75" i="12"/>
  <c r="S75" i="12"/>
  <c r="U75" i="12"/>
  <c r="J75" i="12"/>
  <c r="K75" i="12"/>
  <c r="L75" i="12"/>
  <c r="M75" i="12"/>
  <c r="N75" i="12"/>
  <c r="O75" i="12"/>
  <c r="P75" i="12"/>
  <c r="Q75" i="12"/>
  <c r="R75" i="12"/>
  <c r="T61" i="12"/>
  <c r="J61" i="12"/>
  <c r="M61" i="12"/>
  <c r="N61" i="12"/>
  <c r="O61" i="12"/>
  <c r="P61" i="12"/>
  <c r="U61" i="12"/>
  <c r="K61" i="12"/>
  <c r="L61" i="12"/>
  <c r="Q61" i="12"/>
  <c r="R61" i="12"/>
  <c r="S61" i="12"/>
  <c r="T47" i="12"/>
  <c r="K47" i="12"/>
  <c r="L47" i="12"/>
  <c r="M47" i="12"/>
  <c r="N47" i="12"/>
  <c r="O47" i="12"/>
  <c r="P47" i="12"/>
  <c r="Q47" i="12"/>
  <c r="R47" i="12"/>
  <c r="S47" i="12"/>
  <c r="U47" i="12"/>
  <c r="J47" i="12"/>
  <c r="P45" i="12"/>
  <c r="O45" i="12"/>
  <c r="N45" i="12"/>
  <c r="M45" i="12"/>
  <c r="L45" i="12"/>
  <c r="U45" i="12"/>
  <c r="T45" i="12"/>
  <c r="S45" i="12"/>
  <c r="R45" i="12"/>
  <c r="Q45" i="12"/>
  <c r="K45" i="12"/>
  <c r="J45" i="12"/>
  <c r="P128" i="12"/>
  <c r="S128" i="12"/>
  <c r="T128" i="12"/>
  <c r="U128" i="12"/>
  <c r="J128" i="12"/>
  <c r="K128" i="12"/>
  <c r="L128" i="12"/>
  <c r="M128" i="12"/>
  <c r="N128" i="12"/>
  <c r="O128" i="12"/>
  <c r="Q128" i="12"/>
  <c r="R128" i="12"/>
  <c r="N79" i="12"/>
  <c r="S79" i="12"/>
  <c r="T79" i="12"/>
  <c r="J79" i="12"/>
  <c r="K79" i="12"/>
  <c r="L79" i="12"/>
  <c r="M79" i="12"/>
  <c r="O79" i="12"/>
  <c r="P79" i="12"/>
  <c r="Q79" i="12"/>
  <c r="R79" i="12"/>
  <c r="U79" i="12"/>
  <c r="N65" i="12"/>
  <c r="U65" i="12"/>
  <c r="Q65" i="12"/>
  <c r="R65" i="12"/>
  <c r="S65" i="12"/>
  <c r="T65" i="12"/>
  <c r="J65" i="12"/>
  <c r="K65" i="12"/>
  <c r="L65" i="12"/>
  <c r="M65" i="12"/>
  <c r="O65" i="12"/>
  <c r="P65" i="12"/>
  <c r="N51" i="12"/>
  <c r="J51" i="12"/>
  <c r="K51" i="12"/>
  <c r="L51" i="12"/>
  <c r="M51" i="12"/>
  <c r="O51" i="12"/>
  <c r="R51" i="12"/>
  <c r="S51" i="12"/>
  <c r="T51" i="12"/>
  <c r="U51" i="12"/>
  <c r="P51" i="12"/>
  <c r="Q51" i="12"/>
  <c r="T136" i="12"/>
  <c r="S136" i="12"/>
  <c r="L136" i="12"/>
  <c r="M136" i="12"/>
  <c r="N136" i="12"/>
  <c r="O136" i="12"/>
  <c r="J136" i="12"/>
  <c r="K136" i="12"/>
  <c r="P136" i="12"/>
  <c r="Q136" i="12"/>
  <c r="R136" i="12"/>
  <c r="U136" i="12"/>
  <c r="T124" i="12"/>
  <c r="J124" i="12"/>
  <c r="K124" i="12"/>
  <c r="L124" i="12"/>
  <c r="M124" i="12"/>
  <c r="N124" i="12"/>
  <c r="O124" i="12"/>
  <c r="P124" i="12"/>
  <c r="Q124" i="12"/>
  <c r="R124" i="12"/>
  <c r="S124" i="12"/>
  <c r="U124" i="12"/>
  <c r="R74" i="12"/>
  <c r="S74" i="12"/>
  <c r="T74" i="12"/>
  <c r="N74" i="12"/>
  <c r="O74" i="12"/>
  <c r="P74" i="12"/>
  <c r="Q74" i="12"/>
  <c r="K74" i="12"/>
  <c r="L74" i="12"/>
  <c r="M74" i="12"/>
  <c r="U74" i="12"/>
  <c r="J74" i="12"/>
  <c r="R60" i="12"/>
  <c r="U60" i="12"/>
  <c r="J60" i="12"/>
  <c r="K60" i="12"/>
  <c r="L60" i="12"/>
  <c r="M60" i="12"/>
  <c r="N60" i="12"/>
  <c r="O60" i="12"/>
  <c r="P60" i="12"/>
  <c r="Q60" i="12"/>
  <c r="S60" i="12"/>
  <c r="T60" i="12"/>
  <c r="R46" i="12"/>
  <c r="P46" i="12"/>
  <c r="Q46" i="12"/>
  <c r="S46" i="12"/>
  <c r="T46" i="12"/>
  <c r="U46" i="12"/>
  <c r="J46" i="12"/>
  <c r="K46" i="12"/>
  <c r="L46" i="12"/>
  <c r="M46" i="12"/>
  <c r="N46" i="12"/>
  <c r="O46" i="12"/>
  <c r="R129" i="12"/>
  <c r="J129" i="12"/>
  <c r="K129" i="12"/>
  <c r="L129" i="12"/>
  <c r="O129" i="12"/>
  <c r="P129" i="12"/>
  <c r="Q129" i="12"/>
  <c r="S129" i="12"/>
  <c r="T129" i="12"/>
  <c r="U129" i="12"/>
  <c r="M129" i="12"/>
  <c r="N129" i="12"/>
  <c r="P80" i="12"/>
  <c r="M80" i="12"/>
  <c r="N80" i="12"/>
  <c r="O80" i="12"/>
  <c r="Q80" i="12"/>
  <c r="L80" i="12"/>
  <c r="R80" i="12"/>
  <c r="S80" i="12"/>
  <c r="T80" i="12"/>
  <c r="U80" i="12"/>
  <c r="J80" i="12"/>
  <c r="K80" i="12"/>
  <c r="P66" i="12"/>
  <c r="J66" i="12"/>
  <c r="L66" i="12"/>
  <c r="M66" i="12"/>
  <c r="N66" i="12"/>
  <c r="O66" i="12"/>
  <c r="Q66" i="12"/>
  <c r="R66" i="12"/>
  <c r="S66" i="12"/>
  <c r="T66" i="12"/>
  <c r="U66" i="12"/>
  <c r="K66" i="12"/>
  <c r="P52" i="12"/>
  <c r="K52" i="12"/>
  <c r="L52" i="12"/>
  <c r="O52" i="12"/>
  <c r="Q52" i="12"/>
  <c r="R52" i="12"/>
  <c r="S52" i="12"/>
  <c r="J52" i="12"/>
  <c r="M52" i="12"/>
  <c r="N52" i="12"/>
  <c r="T52" i="12"/>
  <c r="U52" i="12"/>
  <c r="R135" i="12"/>
  <c r="P135" i="12"/>
  <c r="J135" i="12"/>
  <c r="K135" i="12"/>
  <c r="L135" i="12"/>
  <c r="M135" i="12"/>
  <c r="N135" i="12"/>
  <c r="O135" i="12"/>
  <c r="Q135" i="12"/>
  <c r="S135" i="12"/>
  <c r="T135" i="12"/>
  <c r="U135" i="12"/>
  <c r="R123" i="12"/>
  <c r="S123" i="12"/>
  <c r="T123" i="12"/>
  <c r="J123" i="12"/>
  <c r="K123" i="12"/>
  <c r="L123" i="12"/>
  <c r="M123" i="12"/>
  <c r="N123" i="12"/>
  <c r="O123" i="12"/>
  <c r="P123" i="12"/>
  <c r="Q123" i="12"/>
  <c r="U123" i="12"/>
  <c r="P73" i="12"/>
  <c r="O73" i="12"/>
  <c r="Q73" i="12"/>
  <c r="J73" i="12"/>
  <c r="K73" i="12"/>
  <c r="L73" i="12"/>
  <c r="M73" i="12"/>
  <c r="N73" i="12"/>
  <c r="R73" i="12"/>
  <c r="S73" i="12"/>
  <c r="T73" i="12"/>
  <c r="U73" i="12"/>
  <c r="P59" i="12"/>
  <c r="R59" i="12"/>
  <c r="S59" i="12"/>
  <c r="T59" i="12"/>
  <c r="U59" i="12"/>
  <c r="Q59" i="12"/>
  <c r="J59" i="12"/>
  <c r="K59" i="12"/>
  <c r="L59" i="12"/>
  <c r="M59" i="12"/>
  <c r="N59" i="12"/>
  <c r="O59" i="12"/>
  <c r="O209" i="12"/>
  <c r="K209" i="12"/>
  <c r="J209" i="12"/>
  <c r="T209" i="12"/>
  <c r="S209" i="12"/>
  <c r="R209" i="12"/>
  <c r="Q209" i="12"/>
  <c r="P209" i="12"/>
  <c r="U209" i="12"/>
  <c r="N209" i="12"/>
  <c r="M209" i="12"/>
  <c r="L209" i="12"/>
  <c r="P134" i="12"/>
  <c r="M134" i="12"/>
  <c r="T134" i="12"/>
  <c r="U134" i="12"/>
  <c r="L134" i="12"/>
  <c r="N134" i="12"/>
  <c r="O134" i="12"/>
  <c r="Q134" i="12"/>
  <c r="R134" i="12"/>
  <c r="S134" i="12"/>
  <c r="J134" i="12"/>
  <c r="K134" i="12"/>
  <c r="P122" i="12"/>
  <c r="O122" i="12"/>
  <c r="Q122" i="12"/>
  <c r="N122" i="12"/>
  <c r="R122" i="12"/>
  <c r="S122" i="12"/>
  <c r="T122" i="12"/>
  <c r="J122" i="12"/>
  <c r="K122" i="12"/>
  <c r="L122" i="12"/>
  <c r="M122" i="12"/>
  <c r="U122" i="12"/>
  <c r="N72" i="12"/>
  <c r="L72" i="12"/>
  <c r="M72" i="12"/>
  <c r="U72" i="12"/>
  <c r="K72" i="12"/>
  <c r="O72" i="12"/>
  <c r="P72" i="12"/>
  <c r="Q72" i="12"/>
  <c r="R72" i="12"/>
  <c r="S72" i="12"/>
  <c r="T72" i="12"/>
  <c r="J72" i="12"/>
  <c r="N58" i="12"/>
  <c r="O58" i="12"/>
  <c r="P58" i="12"/>
  <c r="L58" i="12"/>
  <c r="M58" i="12"/>
  <c r="Q58" i="12"/>
  <c r="R58" i="12"/>
  <c r="J58" i="12"/>
  <c r="K58" i="12"/>
  <c r="S58" i="12"/>
  <c r="T58" i="12"/>
  <c r="U58" i="12"/>
  <c r="Q210" i="12"/>
  <c r="N210" i="12"/>
  <c r="M210" i="12"/>
  <c r="U210" i="12"/>
  <c r="L210" i="12"/>
  <c r="K210" i="12"/>
  <c r="J210" i="12"/>
  <c r="T210" i="12"/>
  <c r="S210" i="12"/>
  <c r="R210" i="12"/>
  <c r="P210" i="12"/>
  <c r="O210" i="12"/>
  <c r="N121" i="12"/>
  <c r="L121" i="12"/>
  <c r="M121" i="12"/>
  <c r="J121" i="12"/>
  <c r="K121" i="12"/>
  <c r="O121" i="12"/>
  <c r="P121" i="12"/>
  <c r="Q121" i="12"/>
  <c r="R121" i="12"/>
  <c r="S121" i="12"/>
  <c r="T121" i="12"/>
  <c r="U121" i="12"/>
  <c r="L71" i="12"/>
  <c r="J71" i="12"/>
  <c r="P71" i="12"/>
  <c r="Q71" i="12"/>
  <c r="R71" i="12"/>
  <c r="S71" i="12"/>
  <c r="K71" i="12"/>
  <c r="M71" i="12"/>
  <c r="N71" i="12"/>
  <c r="O71" i="12"/>
  <c r="T71" i="12"/>
  <c r="U71" i="12"/>
  <c r="L57" i="12"/>
  <c r="K57" i="12"/>
  <c r="M57" i="12"/>
  <c r="J57" i="12"/>
  <c r="S57" i="12"/>
  <c r="T57" i="12"/>
  <c r="U57" i="12"/>
  <c r="N57" i="12"/>
  <c r="O57" i="12"/>
  <c r="P57" i="12"/>
  <c r="Q57" i="12"/>
  <c r="R57" i="12"/>
  <c r="S211" i="12"/>
  <c r="Q211" i="12"/>
  <c r="P211" i="12"/>
  <c r="M211" i="12"/>
  <c r="L211" i="12"/>
  <c r="K211" i="12"/>
  <c r="J211" i="12"/>
  <c r="U211" i="12"/>
  <c r="T211" i="12"/>
  <c r="R211" i="12"/>
  <c r="O211" i="12"/>
  <c r="N211" i="12"/>
  <c r="L133" i="12"/>
  <c r="K133" i="12"/>
  <c r="M133" i="12"/>
  <c r="N133" i="12"/>
  <c r="O133" i="12"/>
  <c r="P133" i="12"/>
  <c r="Q133" i="12"/>
  <c r="R133" i="12"/>
  <c r="S133" i="12"/>
  <c r="T133" i="12"/>
  <c r="U133" i="12"/>
  <c r="J133" i="12"/>
  <c r="L120" i="12"/>
  <c r="J120" i="12"/>
  <c r="U120" i="12"/>
  <c r="M120" i="12"/>
  <c r="N120" i="12"/>
  <c r="O120" i="12"/>
  <c r="P120" i="12"/>
  <c r="Q120" i="12"/>
  <c r="R120" i="12"/>
  <c r="S120" i="12"/>
  <c r="T120" i="12"/>
  <c r="K120" i="12"/>
  <c r="J70" i="12"/>
  <c r="U70" i="12"/>
  <c r="K70" i="12"/>
  <c r="L70" i="12"/>
  <c r="M70" i="12"/>
  <c r="N70" i="12"/>
  <c r="O70" i="12"/>
  <c r="P70" i="12"/>
  <c r="Q70" i="12"/>
  <c r="R70" i="12"/>
  <c r="S70" i="12"/>
  <c r="T70" i="12"/>
  <c r="J56" i="12"/>
  <c r="S56" i="12"/>
  <c r="T56" i="12"/>
  <c r="U56" i="12"/>
  <c r="K56" i="12"/>
  <c r="L56" i="12"/>
  <c r="M56" i="12"/>
  <c r="N56" i="12"/>
  <c r="O56" i="12"/>
  <c r="P56" i="12"/>
  <c r="Q56" i="12"/>
  <c r="R56" i="12"/>
  <c r="H461" i="12"/>
  <c r="G461" i="12"/>
  <c r="F461" i="12"/>
  <c r="E461" i="12"/>
  <c r="D461" i="12"/>
  <c r="S22" i="12" l="1"/>
  <c r="J22" i="12"/>
  <c r="T22" i="12"/>
  <c r="N22" i="12"/>
  <c r="P22" i="12"/>
  <c r="Q22" i="12"/>
  <c r="U22" i="12"/>
  <c r="O22" i="12"/>
  <c r="K22" i="12"/>
  <c r="M22" i="12"/>
  <c r="R22" i="12"/>
  <c r="L22" i="12"/>
  <c r="W374" i="12"/>
  <c r="K27" i="12"/>
  <c r="O27" i="12"/>
  <c r="U28" i="12"/>
  <c r="N28" i="12"/>
  <c r="M26" i="12"/>
  <c r="P28" i="12"/>
  <c r="S28" i="12"/>
  <c r="O26" i="12"/>
  <c r="R27" i="12"/>
  <c r="N26" i="12"/>
  <c r="Q27" i="12"/>
  <c r="Q28" i="12"/>
  <c r="P26" i="12"/>
  <c r="U27" i="12"/>
  <c r="R28" i="12"/>
  <c r="Q26" i="12"/>
  <c r="T27" i="12"/>
  <c r="T28" i="12"/>
  <c r="J27" i="12"/>
  <c r="R26" i="12"/>
  <c r="R29" i="12"/>
  <c r="O29" i="12"/>
  <c r="P29" i="12"/>
  <c r="Q29" i="12"/>
  <c r="U29" i="12"/>
  <c r="L29" i="12"/>
  <c r="N29" i="12"/>
  <c r="M29" i="12"/>
  <c r="T29" i="12"/>
  <c r="S29" i="12"/>
  <c r="K29" i="12"/>
  <c r="J29" i="12"/>
  <c r="W29" i="12"/>
  <c r="S26" i="12"/>
  <c r="J28" i="12"/>
  <c r="T26" i="12"/>
  <c r="S27" i="12"/>
  <c r="K28" i="12"/>
  <c r="U26" i="12"/>
  <c r="L27" i="12"/>
  <c r="L28" i="12"/>
  <c r="J26" i="12"/>
  <c r="M27" i="12"/>
  <c r="M28" i="12"/>
  <c r="K26" i="12"/>
  <c r="N27" i="12"/>
  <c r="O28" i="12"/>
  <c r="L26" i="12"/>
  <c r="P27" i="12"/>
  <c r="N4" i="12"/>
  <c r="Q4" i="12"/>
  <c r="S4" i="12"/>
  <c r="R4" i="12"/>
  <c r="O9" i="12"/>
  <c r="P4" i="12"/>
  <c r="P9" i="12"/>
  <c r="O4" i="12"/>
  <c r="S7" i="12"/>
  <c r="M4" i="12"/>
  <c r="R7" i="12"/>
  <c r="L4" i="12"/>
  <c r="Q7" i="12"/>
  <c r="N7" i="12"/>
  <c r="Q9" i="12"/>
  <c r="T4" i="12"/>
  <c r="M7" i="12"/>
  <c r="K9" i="12"/>
  <c r="U4" i="12"/>
  <c r="M9" i="12"/>
  <c r="N9" i="12"/>
  <c r="R9" i="12"/>
  <c r="L7" i="12"/>
  <c r="S9" i="12"/>
  <c r="K7" i="12"/>
  <c r="T9" i="12"/>
  <c r="K4" i="12"/>
  <c r="U9" i="12"/>
  <c r="U7" i="12"/>
  <c r="L9" i="12"/>
  <c r="P7" i="12"/>
  <c r="O7" i="12"/>
  <c r="T7" i="12"/>
  <c r="J9" i="12"/>
  <c r="J7" i="12"/>
  <c r="J4" i="12"/>
  <c r="R464" i="12"/>
  <c r="M464" i="12"/>
  <c r="P464" i="12"/>
  <c r="W462" i="12"/>
  <c r="X462" i="12" s="1"/>
  <c r="W407" i="12"/>
  <c r="X407" i="12" s="1"/>
  <c r="W416" i="12"/>
  <c r="X416" i="12" s="1"/>
  <c r="W410" i="12"/>
  <c r="X410" i="12" s="1"/>
  <c r="W420" i="12"/>
  <c r="X420" i="12" s="1"/>
  <c r="W418" i="12"/>
  <c r="X418" i="12" s="1"/>
  <c r="W406" i="12"/>
  <c r="W405" i="12"/>
  <c r="X405" i="12" s="1"/>
  <c r="W56" i="12"/>
  <c r="X56" i="12" s="1"/>
  <c r="W120" i="12"/>
  <c r="X120" i="12" s="1"/>
  <c r="K464" i="12"/>
  <c r="W404" i="12"/>
  <c r="X404" i="12" s="1"/>
  <c r="U464" i="12"/>
  <c r="S464" i="12"/>
  <c r="L464" i="12"/>
  <c r="Q464" i="12"/>
  <c r="T464" i="12"/>
  <c r="J464" i="12"/>
  <c r="N464" i="12"/>
  <c r="O464" i="12"/>
  <c r="W411" i="12"/>
  <c r="X411" i="12" s="1"/>
  <c r="W67" i="12"/>
  <c r="X67" i="12" s="1"/>
  <c r="W124" i="12"/>
  <c r="W135" i="12"/>
  <c r="X135" i="12" s="1"/>
  <c r="W408" i="12"/>
  <c r="X408" i="12" s="1"/>
  <c r="W415" i="12"/>
  <c r="X415" i="12" s="1"/>
  <c r="W412" i="12"/>
  <c r="W417" i="12"/>
  <c r="X417" i="12" s="1"/>
  <c r="W414" i="12"/>
  <c r="X414" i="12" s="1"/>
  <c r="W409" i="12"/>
  <c r="X409" i="12" s="1"/>
  <c r="W423" i="12"/>
  <c r="X423" i="12" s="1"/>
  <c r="W419" i="12"/>
  <c r="X419" i="12" s="1"/>
  <c r="W421" i="12"/>
  <c r="X421" i="12" s="1"/>
  <c r="W422" i="12"/>
  <c r="X422" i="12" s="1"/>
  <c r="W413" i="12"/>
  <c r="X413" i="12" s="1"/>
  <c r="W403" i="12"/>
  <c r="X403" i="12" s="1"/>
  <c r="W60" i="12"/>
  <c r="W71" i="12"/>
  <c r="W119" i="12"/>
  <c r="W63" i="12"/>
  <c r="X63" i="12" s="1"/>
  <c r="W154" i="12"/>
  <c r="W80" i="12"/>
  <c r="X80" i="12" s="1"/>
  <c r="W47" i="12"/>
  <c r="X47" i="12" s="1"/>
  <c r="W155" i="12"/>
  <c r="W153" i="12"/>
  <c r="W138" i="12"/>
  <c r="X138" i="12" s="1"/>
  <c r="W136" i="12"/>
  <c r="X136" i="12" s="1"/>
  <c r="W52" i="12"/>
  <c r="X52" i="12" s="1"/>
  <c r="W131" i="12"/>
  <c r="W126" i="12"/>
  <c r="X126" i="12" s="1"/>
  <c r="W79" i="12"/>
  <c r="X79" i="12" s="1"/>
  <c r="W55" i="12"/>
  <c r="X55" i="12" s="1"/>
  <c r="W123" i="12"/>
  <c r="W118" i="12"/>
  <c r="W45" i="12"/>
  <c r="W65" i="12"/>
  <c r="X65" i="12" s="1"/>
  <c r="W57" i="12"/>
  <c r="X57" i="12" s="1"/>
  <c r="W117" i="12"/>
  <c r="W129" i="12"/>
  <c r="W137" i="12"/>
  <c r="X137" i="12" s="1"/>
  <c r="W61" i="12"/>
  <c r="W121" i="12"/>
  <c r="X121" i="12" s="1"/>
  <c r="W46" i="12"/>
  <c r="W62" i="12"/>
  <c r="X62" i="12" s="1"/>
  <c r="W74" i="12"/>
  <c r="X74" i="12" s="1"/>
  <c r="W51" i="12"/>
  <c r="X51" i="12" s="1"/>
  <c r="W76" i="12"/>
  <c r="X76" i="12" s="1"/>
  <c r="W73" i="12"/>
  <c r="X73" i="12" s="1"/>
  <c r="W139" i="12"/>
  <c r="W128" i="12"/>
  <c r="X128" i="12" s="1"/>
  <c r="W127" i="12"/>
  <c r="X127" i="12" s="1"/>
  <c r="W140" i="12"/>
  <c r="W10" i="12" s="1"/>
  <c r="W48" i="12"/>
  <c r="W132" i="12"/>
  <c r="X132" i="12" s="1"/>
  <c r="W70" i="12"/>
  <c r="X70" i="12" s="1"/>
  <c r="W78" i="12"/>
  <c r="W50" i="12"/>
  <c r="X50" i="12" s="1"/>
  <c r="W59" i="12"/>
  <c r="W77" i="12"/>
  <c r="X77" i="12" s="1"/>
  <c r="W125" i="12"/>
  <c r="X125" i="12" s="1"/>
  <c r="W134" i="12"/>
  <c r="W72" i="12"/>
  <c r="W75" i="12"/>
  <c r="W130" i="12"/>
  <c r="W64" i="12"/>
  <c r="W49" i="12"/>
  <c r="W54" i="12"/>
  <c r="W58" i="12"/>
  <c r="X58" i="12" s="1"/>
  <c r="W66" i="12"/>
  <c r="X66" i="12" s="1"/>
  <c r="W122" i="12"/>
  <c r="X122" i="12" s="1"/>
  <c r="W53" i="12"/>
  <c r="X53" i="12" s="1"/>
  <c r="W133" i="12"/>
  <c r="X133" i="12" s="1"/>
  <c r="W69" i="12"/>
  <c r="W68" i="12"/>
  <c r="W18" i="12" l="1"/>
  <c r="X374" i="12"/>
  <c r="P30" i="12"/>
  <c r="Q30" i="12"/>
  <c r="X406" i="12"/>
  <c r="W27" i="12"/>
  <c r="O30" i="12"/>
  <c r="N30" i="12"/>
  <c r="J30" i="12"/>
  <c r="L30" i="12"/>
  <c r="S30" i="12"/>
  <c r="R30" i="12"/>
  <c r="M30" i="12"/>
  <c r="T30" i="12"/>
  <c r="X412" i="12"/>
  <c r="W28" i="12"/>
  <c r="K30" i="12"/>
  <c r="U30" i="12"/>
  <c r="R11" i="12"/>
  <c r="S11" i="12"/>
  <c r="T11" i="12"/>
  <c r="O11" i="12"/>
  <c r="N11" i="12"/>
  <c r="K11" i="12"/>
  <c r="Q11" i="12"/>
  <c r="L11" i="12"/>
  <c r="M11" i="12"/>
  <c r="X45" i="12"/>
  <c r="W9" i="12"/>
  <c r="X153" i="12"/>
  <c r="W4" i="12"/>
  <c r="P11" i="12"/>
  <c r="X117" i="12"/>
  <c r="U11" i="12"/>
  <c r="J11" i="12"/>
  <c r="X59" i="12"/>
  <c r="X118" i="12"/>
  <c r="X123" i="12"/>
  <c r="X119" i="12"/>
  <c r="X78" i="12"/>
  <c r="X54" i="12"/>
  <c r="X60" i="12"/>
  <c r="X48" i="12"/>
  <c r="X61" i="12"/>
  <c r="X68" i="12"/>
  <c r="X75" i="12"/>
  <c r="X129" i="12"/>
  <c r="X154" i="12"/>
  <c r="X71" i="12"/>
  <c r="X49" i="12"/>
  <c r="X46" i="12"/>
  <c r="X140" i="12"/>
  <c r="X130" i="12"/>
  <c r="X69" i="12"/>
  <c r="X72" i="12"/>
  <c r="X131" i="12"/>
  <c r="X64" i="12"/>
  <c r="X134" i="12"/>
  <c r="X139" i="12"/>
  <c r="X155" i="12"/>
  <c r="X124" i="12"/>
  <c r="W464" i="12"/>
  <c r="W465" i="12" s="1"/>
  <c r="D10" i="10"/>
  <c r="K10" i="10" s="1"/>
  <c r="D11" i="10"/>
  <c r="S11" i="10" s="1"/>
  <c r="D12" i="10"/>
  <c r="D13" i="10"/>
  <c r="D14" i="10"/>
  <c r="K14" i="10" s="1"/>
  <c r="D15" i="10"/>
  <c r="M15" i="10" s="1"/>
  <c r="D16" i="10"/>
  <c r="O16" i="10" s="1"/>
  <c r="D17" i="10"/>
  <c r="Q17" i="10" s="1"/>
  <c r="D18" i="10"/>
  <c r="S18" i="10" s="1"/>
  <c r="K18" i="10" l="1"/>
  <c r="T18" i="10"/>
  <c r="U18" i="10"/>
  <c r="U16" i="10"/>
  <c r="M16" i="10"/>
  <c r="N16" i="10"/>
  <c r="P16" i="10"/>
  <c r="Q16" i="10"/>
  <c r="R16" i="10"/>
  <c r="S16" i="10"/>
  <c r="T16" i="10"/>
  <c r="R17" i="10"/>
  <c r="O17" i="10"/>
  <c r="S17" i="10"/>
  <c r="L14" i="10"/>
  <c r="N10" i="10"/>
  <c r="M10" i="10"/>
  <c r="T11" i="10"/>
  <c r="J12" i="10"/>
  <c r="T17" i="10"/>
  <c r="J13" i="10"/>
  <c r="U17" i="10"/>
  <c r="K13" i="10"/>
  <c r="J18" i="10"/>
  <c r="J10" i="10"/>
  <c r="L11" i="10"/>
  <c r="N12" i="10"/>
  <c r="P13" i="10"/>
  <c r="R14" i="10"/>
  <c r="T15" i="10"/>
  <c r="J17" i="10"/>
  <c r="L18" i="10"/>
  <c r="U10" i="10"/>
  <c r="M11" i="10"/>
  <c r="O12" i="10"/>
  <c r="Q13" i="10"/>
  <c r="S14" i="10"/>
  <c r="K17" i="10"/>
  <c r="M18" i="10"/>
  <c r="T10" i="10"/>
  <c r="N11" i="10"/>
  <c r="P12" i="10"/>
  <c r="R13" i="10"/>
  <c r="T14" i="10"/>
  <c r="J16" i="10"/>
  <c r="L17" i="10"/>
  <c r="N18" i="10"/>
  <c r="S10" i="10"/>
  <c r="Q12" i="10"/>
  <c r="S13" i="10"/>
  <c r="K16" i="10"/>
  <c r="M17" i="10"/>
  <c r="O18" i="10"/>
  <c r="R10" i="10"/>
  <c r="P11" i="10"/>
  <c r="R12" i="10"/>
  <c r="T13" i="10"/>
  <c r="J15" i="10"/>
  <c r="L16" i="10"/>
  <c r="N17" i="10"/>
  <c r="P18" i="10"/>
  <c r="N15" i="10"/>
  <c r="O15" i="10"/>
  <c r="K12" i="10"/>
  <c r="O14" i="10"/>
  <c r="J11" i="10"/>
  <c r="L12" i="10"/>
  <c r="N13" i="10"/>
  <c r="P14" i="10"/>
  <c r="R15" i="10"/>
  <c r="Q14" i="10"/>
  <c r="S15" i="10"/>
  <c r="P17" i="10"/>
  <c r="R18" i="10"/>
  <c r="M14" i="10"/>
  <c r="L13" i="10"/>
  <c r="N14" i="10"/>
  <c r="P15" i="10"/>
  <c r="M13" i="10"/>
  <c r="Q15" i="10"/>
  <c r="K11" i="10"/>
  <c r="Q10" i="10"/>
  <c r="Q11" i="10"/>
  <c r="S12" i="10"/>
  <c r="K15" i="10"/>
  <c r="Q18" i="10"/>
  <c r="P10" i="10"/>
  <c r="R11" i="10"/>
  <c r="T12" i="10"/>
  <c r="J14" i="10"/>
  <c r="L15" i="10"/>
  <c r="U458" i="12"/>
  <c r="T458" i="12"/>
  <c r="S458" i="12"/>
  <c r="R458" i="12"/>
  <c r="Q458" i="12"/>
  <c r="P458" i="12"/>
  <c r="O458" i="12"/>
  <c r="N458" i="12"/>
  <c r="M458" i="12"/>
  <c r="L458" i="12"/>
  <c r="K458" i="12"/>
  <c r="J458" i="12"/>
  <c r="W402" i="12"/>
  <c r="X402" i="12" s="1"/>
  <c r="W401" i="12"/>
  <c r="X401" i="12" s="1"/>
  <c r="W400" i="12"/>
  <c r="X400" i="12" s="1"/>
  <c r="W399" i="12"/>
  <c r="X399" i="12" s="1"/>
  <c r="W398" i="12"/>
  <c r="X398" i="12" s="1"/>
  <c r="W397" i="12"/>
  <c r="X397" i="12" s="1"/>
  <c r="W396" i="12"/>
  <c r="X396" i="12" s="1"/>
  <c r="W395" i="12"/>
  <c r="U387" i="12"/>
  <c r="T387" i="12"/>
  <c r="S387" i="12"/>
  <c r="R387" i="12"/>
  <c r="Q387" i="12"/>
  <c r="P387" i="12"/>
  <c r="O387" i="12"/>
  <c r="N387" i="12"/>
  <c r="M387" i="12"/>
  <c r="L387" i="12"/>
  <c r="K387" i="12"/>
  <c r="J387" i="12"/>
  <c r="U370" i="12"/>
  <c r="T370" i="12"/>
  <c r="S370" i="12"/>
  <c r="R370" i="12"/>
  <c r="Q370" i="12"/>
  <c r="P370" i="12"/>
  <c r="O370" i="12"/>
  <c r="N370" i="12"/>
  <c r="M370" i="12"/>
  <c r="L370" i="12"/>
  <c r="K370" i="12"/>
  <c r="J370" i="12"/>
  <c r="W223" i="12"/>
  <c r="X223" i="12" s="1"/>
  <c r="U213" i="12"/>
  <c r="T213" i="12"/>
  <c r="S213" i="12"/>
  <c r="R213" i="12"/>
  <c r="Q213" i="12"/>
  <c r="P213" i="12"/>
  <c r="O213" i="12"/>
  <c r="N213" i="12"/>
  <c r="M213" i="12"/>
  <c r="L213" i="12"/>
  <c r="K213" i="12"/>
  <c r="J213" i="12"/>
  <c r="W211" i="12"/>
  <c r="X211" i="12" s="1"/>
  <c r="W210" i="12"/>
  <c r="X210" i="12" s="1"/>
  <c r="W209" i="12"/>
  <c r="U206" i="12"/>
  <c r="T206" i="12"/>
  <c r="S206" i="12"/>
  <c r="R206" i="12"/>
  <c r="Q206" i="12"/>
  <c r="P206" i="12"/>
  <c r="O206" i="12"/>
  <c r="N206" i="12"/>
  <c r="M206" i="12"/>
  <c r="L206" i="12"/>
  <c r="K206" i="12"/>
  <c r="J206" i="12"/>
  <c r="O13" i="10"/>
  <c r="M12" i="10"/>
  <c r="O10" i="10"/>
  <c r="O11" i="10"/>
  <c r="U14" i="10"/>
  <c r="U15" i="10"/>
  <c r="W15" i="12" l="1"/>
  <c r="X395" i="12"/>
  <c r="W26" i="12"/>
  <c r="X209" i="12"/>
  <c r="W7" i="12"/>
  <c r="L10" i="10"/>
  <c r="U11" i="10"/>
  <c r="W11" i="10" s="1"/>
  <c r="U12" i="10"/>
  <c r="W12" i="10" s="1"/>
  <c r="U13" i="10"/>
  <c r="W13" i="10" s="1"/>
  <c r="W16" i="10"/>
  <c r="W17" i="10"/>
  <c r="W14" i="10"/>
  <c r="W18" i="10"/>
  <c r="W15" i="10"/>
  <c r="N466" i="12"/>
  <c r="O389" i="12"/>
  <c r="S215" i="12"/>
  <c r="J389" i="12"/>
  <c r="R389" i="12"/>
  <c r="P466" i="12"/>
  <c r="N389" i="12"/>
  <c r="Q389" i="12"/>
  <c r="O466" i="12"/>
  <c r="P215" i="12"/>
  <c r="L389" i="12"/>
  <c r="T389" i="12"/>
  <c r="J466" i="12"/>
  <c r="R466" i="12"/>
  <c r="P389" i="12"/>
  <c r="M389" i="12"/>
  <c r="U389" i="12"/>
  <c r="K466" i="12"/>
  <c r="S466" i="12"/>
  <c r="M215" i="12"/>
  <c r="L466" i="12"/>
  <c r="Q215" i="12"/>
  <c r="T466" i="12"/>
  <c r="U215" i="12"/>
  <c r="N215" i="12"/>
  <c r="K389" i="12"/>
  <c r="S389" i="12"/>
  <c r="Q466" i="12"/>
  <c r="W213" i="12"/>
  <c r="W214" i="12" s="1"/>
  <c r="O215" i="12"/>
  <c r="W458" i="12"/>
  <c r="J215" i="12"/>
  <c r="R215" i="12"/>
  <c r="L215" i="12"/>
  <c r="T215" i="12"/>
  <c r="K215" i="12"/>
  <c r="W206" i="12"/>
  <c r="W387" i="12"/>
  <c r="W370" i="12"/>
  <c r="M466" i="12"/>
  <c r="U466" i="12"/>
  <c r="W207" i="12" l="1"/>
  <c r="X206" i="12"/>
  <c r="W22" i="12"/>
  <c r="W30" i="12"/>
  <c r="W11" i="12"/>
  <c r="W466" i="12"/>
  <c r="W459" i="12"/>
  <c r="W215" i="12"/>
  <c r="W389" i="12"/>
  <c r="D18" i="11"/>
  <c r="W218" i="12" l="1"/>
  <c r="G20" i="10"/>
  <c r="F20" i="10"/>
  <c r="F35" i="12" l="1"/>
  <c r="W40" i="12" s="1"/>
  <c r="W14" i="12" s="1"/>
  <c r="B3" i="10"/>
  <c r="A20" i="10"/>
  <c r="C29" i="11"/>
  <c r="C31" i="11" s="1"/>
  <c r="W3" i="12" l="1"/>
  <c r="W25" i="12"/>
  <c r="M40" i="12"/>
  <c r="P40" i="12"/>
  <c r="L40" i="12"/>
  <c r="D392" i="12"/>
  <c r="Q40" i="12"/>
  <c r="O40" i="12"/>
  <c r="D220" i="12"/>
  <c r="T40" i="12"/>
  <c r="D42" i="12"/>
  <c r="N40" i="12"/>
  <c r="U40" i="12"/>
  <c r="K40" i="12"/>
  <c r="R40" i="12"/>
  <c r="J40" i="12"/>
  <c r="S40" i="12"/>
  <c r="W220" i="12"/>
  <c r="W392" i="12"/>
  <c r="O14" i="12" l="1"/>
  <c r="U14" i="12"/>
  <c r="N14" i="12"/>
  <c r="T14" i="12"/>
  <c r="Q14" i="12"/>
  <c r="P14" i="12"/>
  <c r="L14" i="12"/>
  <c r="S14" i="12"/>
  <c r="J14" i="12"/>
  <c r="M14" i="12"/>
  <c r="R14" i="12"/>
  <c r="K14" i="12"/>
  <c r="T25" i="12"/>
  <c r="T3" i="12"/>
  <c r="J25" i="12"/>
  <c r="J3" i="12"/>
  <c r="R3" i="12"/>
  <c r="R25" i="12"/>
  <c r="U25" i="12"/>
  <c r="U3" i="12"/>
  <c r="N3" i="12"/>
  <c r="N25" i="12"/>
  <c r="O25" i="12"/>
  <c r="O3" i="12"/>
  <c r="Q25" i="12"/>
  <c r="Q3" i="12"/>
  <c r="L3" i="12"/>
  <c r="L25" i="12"/>
  <c r="S25" i="12"/>
  <c r="S3" i="12"/>
  <c r="P3" i="12"/>
  <c r="P25" i="12"/>
  <c r="M3" i="12"/>
  <c r="M25" i="12"/>
  <c r="K3" i="12"/>
  <c r="K25" i="12"/>
  <c r="N392" i="12"/>
  <c r="R220" i="12"/>
  <c r="T220" i="12"/>
  <c r="Q220" i="12"/>
  <c r="S220" i="12"/>
  <c r="M220" i="12"/>
  <c r="J392" i="12"/>
  <c r="M392" i="12"/>
  <c r="P220" i="12"/>
  <c r="P392" i="12"/>
  <c r="T392" i="12"/>
  <c r="L392" i="12"/>
  <c r="L220" i="12"/>
  <c r="R392" i="12"/>
  <c r="N220" i="12"/>
  <c r="S392" i="12"/>
  <c r="J220" i="12"/>
  <c r="O392" i="12"/>
  <c r="O220" i="12"/>
  <c r="Q392" i="12"/>
  <c r="K220" i="12"/>
  <c r="K392" i="12"/>
  <c r="U220" i="12"/>
  <c r="U392" i="12"/>
  <c r="H20" i="10" l="1"/>
  <c r="F27" i="2" l="1"/>
  <c r="F21" i="2"/>
  <c r="F30" i="2" s="1"/>
  <c r="S20" i="10" l="1"/>
  <c r="T20" i="10"/>
  <c r="Q20" i="10"/>
  <c r="U20" i="10"/>
  <c r="R20" i="10"/>
  <c r="P20" i="10"/>
  <c r="L20" i="10"/>
  <c r="O20" i="10"/>
  <c r="K20" i="10"/>
  <c r="M20" i="10"/>
  <c r="J20" i="10"/>
  <c r="W10" i="10"/>
  <c r="W20" i="10" s="1"/>
  <c r="N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Millett, Jennifer</author>
    <author>Yarbrough, Kevin</author>
  </authors>
  <commentList>
    <comment ref="F14" authorId="0" shapeId="0" xr:uid="{00000000-0006-0000-0100-000001000000}">
      <text>
        <r>
          <rPr>
            <b/>
            <sz val="9"/>
            <color indexed="81"/>
            <rFont val="Tahoma"/>
            <family val="2"/>
          </rPr>
          <t>Millett, Jennifer:</t>
        </r>
        <r>
          <rPr>
            <sz val="9"/>
            <color indexed="81"/>
            <rFont val="Tahoma"/>
            <family val="2"/>
          </rPr>
          <t xml:space="preserve">
Excludes Intangible Plant for Transmission project
 </t>
        </r>
      </text>
    </comment>
    <comment ref="F19" authorId="1" shapeId="0" xr:uid="{7D3AD958-CFD1-4ADE-8814-B34727C9C8B3}">
      <text>
        <r>
          <rPr>
            <b/>
            <sz val="9"/>
            <color indexed="81"/>
            <rFont val="Tahoma"/>
            <family val="2"/>
          </rPr>
          <t>Yarbrough, Kevin:</t>
        </r>
        <r>
          <rPr>
            <sz val="9"/>
            <color indexed="81"/>
            <rFont val="Tahoma"/>
            <family val="2"/>
          </rPr>
          <t xml:space="preserve">
Includes $31,731 from FERC 362
</t>
        </r>
      </text>
    </comment>
    <comment ref="F26" authorId="0" shapeId="0" xr:uid="{5DFD6B56-FF9B-44C6-A8AC-453FCC3DD2B1}">
      <text>
        <r>
          <rPr>
            <b/>
            <sz val="9"/>
            <color indexed="81"/>
            <rFont val="Tahoma"/>
            <family val="2"/>
          </rPr>
          <t>Millett, Jennifer:</t>
        </r>
        <r>
          <rPr>
            <sz val="9"/>
            <color indexed="81"/>
            <rFont val="Tahoma"/>
            <family val="2"/>
          </rPr>
          <t xml:space="preserve">
Excludes Intangible Plant of $232,322.13</t>
        </r>
      </text>
    </comment>
  </commentList>
</comments>
</file>

<file path=xl/sharedStrings.xml><?xml version="1.0" encoding="utf-8"?>
<sst xmlns="http://schemas.openxmlformats.org/spreadsheetml/2006/main" count="1764" uniqueCount="455">
  <si>
    <t>Old Dominion Electric Cooperative</t>
  </si>
  <si>
    <t>Form 1</t>
  </si>
  <si>
    <t>Transmission O&amp;M</t>
  </si>
  <si>
    <t>Adjs.</t>
  </si>
  <si>
    <t>Adjusted</t>
  </si>
  <si>
    <t>Reference</t>
  </si>
  <si>
    <t>Pg. 321.96.b</t>
  </si>
  <si>
    <t>Source of Adjustments</t>
  </si>
  <si>
    <t>Note 1</t>
  </si>
  <si>
    <t>Pg. 321.93.b</t>
  </si>
  <si>
    <t>Net Transmission O&amp;M in Template</t>
  </si>
  <si>
    <t>Notes:</t>
  </si>
  <si>
    <t>template ln. 66</t>
  </si>
  <si>
    <t>Expense Items</t>
  </si>
  <si>
    <t>(Template Entries)</t>
  </si>
  <si>
    <t>Clover</t>
  </si>
  <si>
    <t>North Anna</t>
  </si>
  <si>
    <t>Asset Balance</t>
  </si>
  <si>
    <t>Removed per formula</t>
  </si>
  <si>
    <t>Description</t>
  </si>
  <si>
    <t>Line</t>
  </si>
  <si>
    <t>No.</t>
  </si>
  <si>
    <t>(a)</t>
  </si>
  <si>
    <t>(b)</t>
  </si>
  <si>
    <t>(c)</t>
  </si>
  <si>
    <t>(d)</t>
  </si>
  <si>
    <t>(e)</t>
  </si>
  <si>
    <t>(f)</t>
  </si>
  <si>
    <t>(g)</t>
  </si>
  <si>
    <t>Template Workpapers</t>
  </si>
  <si>
    <t>Transmission Account Balances</t>
  </si>
  <si>
    <t>ODEC- Static Var</t>
  </si>
  <si>
    <t>Excluded Facilities:</t>
  </si>
  <si>
    <t>Included Facilities:</t>
  </si>
  <si>
    <t>Transmission Original Cost Workpaper for</t>
  </si>
  <si>
    <t>Excluded Plant Cost Support</t>
  </si>
  <si>
    <t>Attachment 5 - Line 149</t>
  </si>
  <si>
    <t>Eastern Shore Facilities</t>
  </si>
  <si>
    <t>Total Excluded Facilities</t>
  </si>
  <si>
    <t>Total Included Facilities (template line 150)</t>
  </si>
  <si>
    <t>Pg. 321.88.b</t>
  </si>
  <si>
    <t>(560) Operation Supervision and Engineering</t>
  </si>
  <si>
    <t>Pg. 321.83.b</t>
  </si>
  <si>
    <t>(561.4) Scheduling, Sys Control and Dispatch</t>
  </si>
  <si>
    <t>(561.7) Generation Interconnection Studies</t>
  </si>
  <si>
    <t>Pg. 321.91.b</t>
  </si>
  <si>
    <t>(561.8) Reliability, Planning and Standards Development</t>
  </si>
  <si>
    <t>Pg. 321.92.b</t>
  </si>
  <si>
    <t>(562) Station Expenses</t>
  </si>
  <si>
    <t>(563) Overhead Lines Expenses</t>
  </si>
  <si>
    <t>Pg. 321.94.b</t>
  </si>
  <si>
    <t>(564) Underground Lines Expenses</t>
  </si>
  <si>
    <t>Pg. 321.95.b</t>
  </si>
  <si>
    <t>(565) Transmission of Electricity by Others</t>
  </si>
  <si>
    <r>
      <t xml:space="preserve">Total Transmission Assets </t>
    </r>
    <r>
      <rPr>
        <sz val="12"/>
        <rFont val="Arial"/>
        <family val="2"/>
      </rPr>
      <t>(FF1 p. 207.58.g)</t>
    </r>
  </si>
  <si>
    <t>Transmission</t>
  </si>
  <si>
    <t>Capital Transmission Additions, Retirements, and CWIP</t>
  </si>
  <si>
    <t>Transmission - included facilities</t>
  </si>
  <si>
    <t>Total Additions - included facilities</t>
  </si>
  <si>
    <t>Total Transmission additions</t>
  </si>
  <si>
    <t>Total Additions - excluded facilities</t>
  </si>
  <si>
    <t>Transmission - excluded facilities</t>
  </si>
  <si>
    <t xml:space="preserve">     through the exclusion/inclusion factor in the formula.</t>
  </si>
  <si>
    <t>CTs - Louisa/Marsh Run/Wildcat/Diesels</t>
  </si>
  <si>
    <t>Total Retirements - included facilities</t>
  </si>
  <si>
    <t>Total Retirements - excluded facilities</t>
  </si>
  <si>
    <t>Total Transmission Retirements</t>
  </si>
  <si>
    <t>Total Transmission Transfers</t>
  </si>
  <si>
    <t>Total Transfers - excluded facilities</t>
  </si>
  <si>
    <t>OLD DOMINION ELECTRIC COOPERATIVE</t>
  </si>
  <si>
    <t>Transmission Capital Projects</t>
  </si>
  <si>
    <t>Estimated</t>
  </si>
  <si>
    <t xml:space="preserve">Total </t>
  </si>
  <si>
    <t>Total</t>
  </si>
  <si>
    <t>In Service</t>
  </si>
  <si>
    <t>Priors</t>
  </si>
  <si>
    <t>Budget</t>
  </si>
  <si>
    <t>Project</t>
  </si>
  <si>
    <t>SOURCE: Annual Plant In Service (PIS) Report for 10K support (Plant In Service Summary) for project set and PowerPlan for Monthly Cash Flows. PowerPlan Report 1201 run monthly was also used for Retirements</t>
  </si>
  <si>
    <t>Actuals Year</t>
  </si>
  <si>
    <t>Budget Year</t>
  </si>
  <si>
    <t>(570) Maintenance of Station Equipment</t>
  </si>
  <si>
    <t>Account Number</t>
  </si>
  <si>
    <t>Account Description</t>
  </si>
  <si>
    <t>General Ledger Balance</t>
  </si>
  <si>
    <t xml:space="preserve">           1.222420.0000</t>
  </si>
  <si>
    <t xml:space="preserve">       Misc Current &amp; Accrued Liab</t>
  </si>
  <si>
    <t xml:space="preserve">        1810.222420.0100</t>
  </si>
  <si>
    <t xml:space="preserve">       Misc Current/Accrued Liab-DOE</t>
  </si>
  <si>
    <t xml:space="preserve">        1810.222420.0301</t>
  </si>
  <si>
    <t xml:space="preserve">       Accr N.A.Maint Cont-U1</t>
  </si>
  <si>
    <t xml:space="preserve">        1810.222420.0302</t>
  </si>
  <si>
    <t xml:space="preserve">       Accr N.A.Maint Cont-U2</t>
  </si>
  <si>
    <t xml:space="preserve">        1810.222420.2000</t>
  </si>
  <si>
    <t xml:space="preserve">       DOE D&amp;D-Current</t>
  </si>
  <si>
    <t xml:space="preserve">           1.222420.3000</t>
  </si>
  <si>
    <t xml:space="preserve">       Accr.Liab.-Empl Vacation</t>
  </si>
  <si>
    <t xml:space="preserve">           1.222420.4000</t>
  </si>
  <si>
    <t xml:space="preserve">       Accr.Liab.-FERC Filing Fee</t>
  </si>
  <si>
    <t xml:space="preserve">           1.222420.5000</t>
  </si>
  <si>
    <t xml:space="preserve">       Accr.Liab-Flex Spending-CBA</t>
  </si>
  <si>
    <t xml:space="preserve">           1.222420.5001</t>
  </si>
  <si>
    <t xml:space="preserve">       Accr.Liab-Flex Spending-KSPH</t>
  </si>
  <si>
    <t xml:space="preserve">           1.222420.5100</t>
  </si>
  <si>
    <t xml:space="preserve">       Accr.Liab-Severance</t>
  </si>
  <si>
    <t xml:space="preserve">           1.222420.5110</t>
  </si>
  <si>
    <t xml:space="preserve">       Accr.Liab.-HSA</t>
  </si>
  <si>
    <t xml:space="preserve">           1.222420.6000</t>
  </si>
  <si>
    <t xml:space="preserve">       Accr.Liab.-Ecuador</t>
  </si>
  <si>
    <t xml:space="preserve">           1.222420.6100</t>
  </si>
  <si>
    <t xml:space="preserve">       Accr.Liab.-PSE&amp;G</t>
  </si>
  <si>
    <t xml:space="preserve">           1.222420.9010</t>
  </si>
  <si>
    <t xml:space="preserve">       Deferred Energy (Reclass)</t>
  </si>
  <si>
    <t>Total Object Account 222420</t>
  </si>
  <si>
    <t>Breakout of Accr. Liab - Empl Vacation</t>
  </si>
  <si>
    <t>Total Plant</t>
  </si>
  <si>
    <t>Total Plant + Corporate</t>
  </si>
  <si>
    <t>FERC</t>
  </si>
  <si>
    <t>3530 - Station Equipment</t>
  </si>
  <si>
    <t>3550 - Poles and Fixtures</t>
  </si>
  <si>
    <t>Install OPGW Circuit 6703 (Fiber)</t>
  </si>
  <si>
    <t>WO</t>
  </si>
  <si>
    <t>Asset ID</t>
  </si>
  <si>
    <t>3520 - Structures and Improvements</t>
  </si>
  <si>
    <t>Corporate (FERC 920)</t>
  </si>
  <si>
    <t>Clover (FERC 500)</t>
  </si>
  <si>
    <t>Marsh Run (FERC 548)</t>
  </si>
  <si>
    <t>Louisa (FERC 548)</t>
  </si>
  <si>
    <t>Wildcat Point (FERC 548)</t>
  </si>
  <si>
    <t>Install OPGW Circuit 6721</t>
  </si>
  <si>
    <t xml:space="preserve">Circuit TL-6745 Pole Replacement (Wattsville to Chincoteague) </t>
  </si>
  <si>
    <t xml:space="preserve">Circuit TL-6746 Pole Replacement (Wattsville to Chincoteague) </t>
  </si>
  <si>
    <t xml:space="preserve">Circuit TL-6748 Pole Replacement (TL-6745 Switch to Wallops) </t>
  </si>
  <si>
    <t>Circuit TL-6790 Pole Replacement (Tasley to Oakhall)</t>
  </si>
  <si>
    <t>For each month, run: 1200 (Additions), 1201 (Retirements) and 1203 (Transfers)</t>
  </si>
  <si>
    <t>Capacitor Bank</t>
  </si>
  <si>
    <t>Panel</t>
  </si>
  <si>
    <t>TOTAL</t>
  </si>
  <si>
    <t>Total Transfers - included facilities</t>
  </si>
  <si>
    <t>Circuit TL-6778 Pole Replacement (Tasley to Oakhall)</t>
  </si>
  <si>
    <t>Project #</t>
  </si>
  <si>
    <t>Project Description</t>
  </si>
  <si>
    <t>Mo</t>
  </si>
  <si>
    <t>Plant</t>
  </si>
  <si>
    <t>241456</t>
  </si>
  <si>
    <t>Conversion</t>
  </si>
  <si>
    <t>Control Building</t>
  </si>
  <si>
    <t>Site Preparation - Clearing, Excavation, Grading</t>
  </si>
  <si>
    <t>Air Break Switch (GOAB) 3070-D1</t>
  </si>
  <si>
    <t>Air Break Switch (GOAB) 3070-D2</t>
  </si>
  <si>
    <t>Air Break Switch (GOAB) 3071-D1</t>
  </si>
  <si>
    <t>Air Break Switch (GOAB) 3071-D2</t>
  </si>
  <si>
    <t>Air Break Switch (GOAB) 3072-D1</t>
  </si>
  <si>
    <t>Air Break Switch (GOAB) 3072-D2</t>
  </si>
  <si>
    <t>Air Break Switch (GOAB) 3073-D1</t>
  </si>
  <si>
    <t>Air Break Switch (GOAB) 3073-D2</t>
  </si>
  <si>
    <t>Air Break Switch (GOAB) 3074-D1</t>
  </si>
  <si>
    <t>Air Break Switch (GOAB) 3074-D2</t>
  </si>
  <si>
    <t>Air Break Switch (GOAB) 3075-D1</t>
  </si>
  <si>
    <t>Air Break Switch (GOAB) 3075-D2</t>
  </si>
  <si>
    <t>Air Break Switch (GOAB) 3076-D1</t>
  </si>
  <si>
    <t>Air Break Switch (GOAB) 3076-D2</t>
  </si>
  <si>
    <t>Air Break Switch (MOAB) T1H1</t>
  </si>
  <si>
    <t>Air Break Switch (MOAB) T1H2</t>
  </si>
  <si>
    <t>ASCR Cable (1 set)</t>
  </si>
  <si>
    <t>Battery/Battery Charger/Set</t>
  </si>
  <si>
    <t>Bus Conductor (1 set)</t>
  </si>
  <si>
    <t>Cable Trench (1 set)</t>
  </si>
  <si>
    <t>Calpine Interface</t>
  </si>
  <si>
    <t>Circuit Breaker 3070</t>
  </si>
  <si>
    <t>Circuit Breaker 3071</t>
  </si>
  <si>
    <t>Circuit Breaker 3072</t>
  </si>
  <si>
    <t>Circuit Breaker 3074</t>
  </si>
  <si>
    <t>Circuit Breaker 3075</t>
  </si>
  <si>
    <t>Circuit Breaker 3076</t>
  </si>
  <si>
    <t>Circuit Switcher 6750-L8</t>
  </si>
  <si>
    <t>Control &amp; Comm Cable (1 set)</t>
  </si>
  <si>
    <t>Current Transformer</t>
  </si>
  <si>
    <t>Fence</t>
  </si>
  <si>
    <t>Grounding Grid</t>
  </si>
  <si>
    <t>Lightning Arrester</t>
  </si>
  <si>
    <t>Meter</t>
  </si>
  <si>
    <t>Power Cable (1 set)</t>
  </si>
  <si>
    <t>Router</t>
  </si>
  <si>
    <t>SEL Protective Relays Multiple Types</t>
  </si>
  <si>
    <t>SEL RTAC</t>
  </si>
  <si>
    <t>Steel Structure</t>
  </si>
  <si>
    <t>Voltage Transformer</t>
  </si>
  <si>
    <t>Pole, Steel</t>
  </si>
  <si>
    <t>Transmission poles (steel)</t>
  </si>
  <si>
    <t>Insulator</t>
  </si>
  <si>
    <t>3560 - Overhead Conductors and Devi</t>
  </si>
  <si>
    <t xml:space="preserve">     cost of facilities that ODEC does not own and thus would otherwise not be properly excluded from the transmission revenue requirements</t>
  </si>
  <si>
    <t>Wallops Circuit Switcher</t>
  </si>
  <si>
    <t>241665</t>
  </si>
  <si>
    <t>Chincoteague Circuit Switcher</t>
  </si>
  <si>
    <t>241666</t>
  </si>
  <si>
    <t>241667</t>
  </si>
  <si>
    <t>Line 6778 Structure 100, 75/S-04.2 Weathering Steel Pole</t>
  </si>
  <si>
    <t>241437</t>
  </si>
  <si>
    <t>Line 6778 Structure 102, 75/S-04.2 Weathering Steel Pole</t>
  </si>
  <si>
    <t>Line 6778 Structure 103, 75/S-04.2 Weathering Steel Pole</t>
  </si>
  <si>
    <t>Line 6778 Structure 104, 75/S-04.2 Weathering Steel Pole</t>
  </si>
  <si>
    <t>Line 6778 Structure 105, 75/S-04.2 Weathering Steel Pole</t>
  </si>
  <si>
    <t>Line 6778 Structure 107, 75/S-04.2 Weathering Steel Pole</t>
  </si>
  <si>
    <t>Line 6778 Structure 108, 75/S-04.2 Weathering Steel Pole</t>
  </si>
  <si>
    <t>Line 6778 Structure 109, 75/S-04.2 Weathering Steel Pole</t>
  </si>
  <si>
    <t>Line 6778 Structure 110, 75/S-04.2 Weathering Steel Pole</t>
  </si>
  <si>
    <t>Line 6778 Structure 113, 85/S-07.4 Weathering Steel Pole</t>
  </si>
  <si>
    <t>Line 6778 Structure 113, 90/S-08.0 Weathering Steel Pole</t>
  </si>
  <si>
    <t>Line 6778 Structure 116, 75/S-04.2 Weathering Steel Pole</t>
  </si>
  <si>
    <t>Line 6778 Structure 118, 75/S-04.2 Weathering Steel Pole</t>
  </si>
  <si>
    <t>Line 6778 Structure 119, 75/S-04.2 Weathering Steel Pole</t>
  </si>
  <si>
    <t>Line 6778 Structure 120, 75/S-04.2 Weathering Steel Pole</t>
  </si>
  <si>
    <t>Line 6778 Structure 121, 75/S-04.2 Weathering Steel Pole</t>
  </si>
  <si>
    <t>Line 6778 Structure 122, 80/S-04.2 Weathering Steel Pole</t>
  </si>
  <si>
    <t>Line 6778 Structure 123, 70/S-08.0 Weathering Steel Pole</t>
  </si>
  <si>
    <t>Line 6778 Structure 123, 75/S-10.0 Weathering Steel Pole</t>
  </si>
  <si>
    <t>Line 6778 Structure 124, 75/S-04.2 Weathering Steel Pole</t>
  </si>
  <si>
    <t>Line 6778 Structure 126, 70/S-08.0 Weathering Steel Pole</t>
  </si>
  <si>
    <t>Line 6778 Structure 126, 75/S-10.0 Weathering Steel Pole</t>
  </si>
  <si>
    <t>Line 6778 Structure 128, 70/S-04.2 Weathering Steel Pole</t>
  </si>
  <si>
    <t>Line 6778 Structure 134, 75/S-08.0 Weathering Steel Pole</t>
  </si>
  <si>
    <t>Line 6778 Structure 134, 80/S-10.0 Weathering Steel Pole</t>
  </si>
  <si>
    <t>Line 6778 Structure 135, 80/S-04.2 Weathering Steel Pole</t>
  </si>
  <si>
    <t>Line 6778 Structure 136, 80/S-04.2 Weathering Steel Pole</t>
  </si>
  <si>
    <t>Line 6778 Structure 137, 70/S-08.0 Weathering Steel Pole</t>
  </si>
  <si>
    <t>Line 6778 Structure 137, 75/S-10.0 Weathering Steel Pole</t>
  </si>
  <si>
    <t>Line 6778 Structure 139, 75/S-04.2 Weathering Steel Pole</t>
  </si>
  <si>
    <t>Line 6778 Structure 140, 75/S-04.2 Weathering Steel Pole</t>
  </si>
  <si>
    <t>Line 6778 Structure 147, 70/S-08.0 Weathering Steel Pole</t>
  </si>
  <si>
    <t>Line 6778 Structure 147, 75/S-10.0 Weathering Steel Pole</t>
  </si>
  <si>
    <t>Line 6778 Structure 148, 70/S-08.0 Weathering Steel Pole</t>
  </si>
  <si>
    <t>Line 6778 Structure 148, 75/S-10.0 Weathering Steel Pole</t>
  </si>
  <si>
    <t>Line 6778 Structure 55, 80/S-04.2 Weathering Steel Pole</t>
  </si>
  <si>
    <t>Line 6778 Structure 63, 80/S-04.2 Weathering Steel Pole</t>
  </si>
  <si>
    <t>Line 6778 Structure 67, 75/S-04.2 Weathering Steel Pole</t>
  </si>
  <si>
    <t>Line 6778 Structure 69, 75/S-04.2 Weathering Steel Pole</t>
  </si>
  <si>
    <t>Line 6778 Structure 70, 75/S-04.2 Weathering Steel Pole</t>
  </si>
  <si>
    <t>Line 6778 Structure 72, 75/S-04.2 Weathering Steel Pole</t>
  </si>
  <si>
    <t>Line 6778 Structure 76, 75/S-04.2 Weathering Steel Pole</t>
  </si>
  <si>
    <t>Line 6778 Structure 78, 75/S-04.2 Weathering Steel Pole</t>
  </si>
  <si>
    <t>Line 6778 Structure 91, 75/S-04.2 Weathering Steel Pole</t>
  </si>
  <si>
    <t>Line 6778 Structure 95, 70/S-04.2 Weathering Steel Pole</t>
  </si>
  <si>
    <t>Line 6778 Structure 96, 75/S-04.2 Weathering Steel Pole</t>
  </si>
  <si>
    <t>Line 6778 Structure 97, 75/S-04.2 Weathering Steel Pole</t>
  </si>
  <si>
    <t>Line 6778 Structure 98, 75/S-08.0 Weathering Steel Pole</t>
  </si>
  <si>
    <t>Line 6778 Structure 98, 80/S-10.0 Weathering Steel Pole</t>
  </si>
  <si>
    <t>Line 6778 Structure 99, 75/S-04.2 Weathering Steel Pole</t>
  </si>
  <si>
    <t>3533 - Static VAR Assets</t>
  </si>
  <si>
    <t>TEXT</t>
  </si>
  <si>
    <t>Louisa</t>
  </si>
  <si>
    <t>Marsh Run</t>
  </si>
  <si>
    <t>Wildcat</t>
  </si>
  <si>
    <t>NAPS - 1-EP-MT-1A/1B/1C Bushing Repl</t>
  </si>
  <si>
    <t>D67633.1</t>
  </si>
  <si>
    <t>101019</t>
  </si>
  <si>
    <t xml:space="preserve">NOTE: </t>
  </si>
  <si>
    <t>Tie to FERC Form 1 Electric PIS Pg 204. Transmission Plant Line 61</t>
  </si>
  <si>
    <t>Check figure - breakout to total</t>
  </si>
  <si>
    <t>YE 2025 Accrued Liabilities - FERC 242</t>
  </si>
  <si>
    <t>Structure 14 Wood 65ft Line 6750 10/31/2024</t>
  </si>
  <si>
    <t>241616</t>
  </si>
  <si>
    <t>Structure 3 Wood 60ft Line 6750 10/31/2024</t>
  </si>
  <si>
    <t>Structure 66 Wood 65ft Line 6750 10/31/2024</t>
  </si>
  <si>
    <t>D93121U1X.1</t>
  </si>
  <si>
    <t>FENCE-PROTECT/ISOLATE ITEMS OF EQP</t>
  </si>
  <si>
    <t>GENERATOR STEP UP (GSU) ONLY</t>
  </si>
  <si>
    <t>Line 6745 Pole 37, 60/S-04.2 Galvanized Steel Pole</t>
  </si>
  <si>
    <t>241436</t>
  </si>
  <si>
    <t>Line 6745 Pole 41, 80/S-04.2 Galvanized Steel Pole</t>
  </si>
  <si>
    <t>Line 6745/6746 Pole 48, 75/S-06.5 Galvanized Steel Pole</t>
  </si>
  <si>
    <t>Line 6746 Pole 37, 70/S-04.2 Galvanized Steel Pole</t>
  </si>
  <si>
    <t>Line 6746 Pole 41, 70/S-04.2 Galvanized Steel Pole</t>
  </si>
  <si>
    <t>Line 6748 Pole 11, 66/ENG Weathering Steel Pole with 18'-6" Galvanized Steel Vibratory Caisson</t>
  </si>
  <si>
    <t>Line 6748 Pole 28, 62/ENG Weathering Steel Pole with 21'-6" Galvanized Steel Vibratory Caisson</t>
  </si>
  <si>
    <t>Line 6748 Pole 3, 62/ENG Weathering Steel Pole with 18'-0" Galvanized Steel Vibratory Caisson</t>
  </si>
  <si>
    <t>Line 6748 Pole 9, 66/ENG Weathering Steel Pole with 20'-0" Galvanized Steel Vibratory Caisson</t>
  </si>
  <si>
    <t>D95217.1</t>
  </si>
  <si>
    <t>SEL-2725 5 Port Ethernet Switch</t>
  </si>
  <si>
    <t>3511 - Computer HW-Trans</t>
  </si>
  <si>
    <t>SEL-3505 RTAC (Real-Time Automation Controller) 12-24Vdc - 3505#GFFF</t>
  </si>
  <si>
    <t>Belle Haven SP IR1101-A-K9</t>
  </si>
  <si>
    <t>Belle Haven SVC IR1101-A-K9</t>
  </si>
  <si>
    <t>Chincoteague SPs IR1101-A-K9</t>
  </si>
  <si>
    <t>Greenbush SP IR1101-A-K9</t>
  </si>
  <si>
    <t>Hallwood SP IR1101-A-K9</t>
  </si>
  <si>
    <t>Kellam SPs IR1101-A-K9</t>
  </si>
  <si>
    <t>Kendall Grove SP IR1101-A-K9</t>
  </si>
  <si>
    <t>Perdue SP IR1101-A-K9</t>
  </si>
  <si>
    <t>SP IR1101-A-K9</t>
  </si>
  <si>
    <t>Tasley SPs IR1101-A-K9</t>
  </si>
  <si>
    <t>Wallops SP IR1101-A-K9</t>
  </si>
  <si>
    <t>Weirwood (Redbank) SP IR1101-A-K9</t>
  </si>
  <si>
    <t>Communications cabling &amp; wiring</t>
  </si>
  <si>
    <t>3513 - Communication Eq-Trans</t>
  </si>
  <si>
    <t>Hammond 42"W x 36"H x 12D, NEMA 4 Cab - EN4TD364212GY</t>
  </si>
  <si>
    <t>Circuit TL-6745 Pole Repl Ph1</t>
  </si>
  <si>
    <t>241604</t>
  </si>
  <si>
    <t>Circuit TL-6746 Pole Repl Ph1</t>
  </si>
  <si>
    <t>241605</t>
  </si>
  <si>
    <t>Circuit TL-6748 Pole Repl Ph1</t>
  </si>
  <si>
    <t>241606</t>
  </si>
  <si>
    <t>Circuit TL-6790 Pole Repl-Ph1</t>
  </si>
  <si>
    <t>241607</t>
  </si>
  <si>
    <t>TL-6778 Pole Tasley to Oakhall Ph1</t>
  </si>
  <si>
    <t>241614</t>
  </si>
  <si>
    <t>Structure 14 Wood 60ft Line 6750 1/1/1963</t>
  </si>
  <si>
    <t>Structure 66 Wood 60ft Line 6750 1/1/1963</t>
  </si>
  <si>
    <t>Structure 3 Wood 55ft Line 6750 1/1/1963</t>
  </si>
  <si>
    <t>GSU Transformer 500KV</t>
  </si>
  <si>
    <t>D941824</t>
  </si>
  <si>
    <t>Router - SN-6721-VZLTE</t>
  </si>
  <si>
    <t>241315</t>
  </si>
  <si>
    <t>Cellular gateway/router Connectport WAN HSDPA ATT 6/1/2010</t>
  </si>
  <si>
    <t>Structure 67B Wood 55ft Line 6745 1/1/1983</t>
  </si>
  <si>
    <t>Structure 74A Wood 60ft Line 6746 1/1/1983</t>
  </si>
  <si>
    <t>Structure 75 Wood 60ft Line 6746 1/1/1983</t>
  </si>
  <si>
    <t>Structure 64 Wood 60ft Line 6746 1/1/1983</t>
  </si>
  <si>
    <t>Structure 74B Wood 65ft Line 6745 1/1/1983</t>
  </si>
  <si>
    <t>Structure 71A Wood 50ft Line 6746 1/1/1983</t>
  </si>
  <si>
    <t>Structure 69B Wood 45ft Line 6745 1/1/1983</t>
  </si>
  <si>
    <t>Structure 71B Wood 50ft Line 6745 1/1/1983</t>
  </si>
  <si>
    <t>Structure 68B Wood 50ft Line 6745 1/1/1983</t>
  </si>
  <si>
    <t>Structure 73A Wood 65ft Line 6746 1/1/1983</t>
  </si>
  <si>
    <t>Structure 65 Wood 60ft Line 6746 1/1/1983</t>
  </si>
  <si>
    <t>Structure 70B Wood 50ft Line 6745 1/1/1983</t>
  </si>
  <si>
    <t>Structure 72A Wood 50ft Line 6746 1/1/1983</t>
  </si>
  <si>
    <t>Structure 67A Wood 55ft Line 6746 1/1/1983</t>
  </si>
  <si>
    <t>Structure 68A Wood 50ft Line 6746 1/1/1983</t>
  </si>
  <si>
    <t>Structure 73B Wood 65ft Line 6745 1/1/1983</t>
  </si>
  <si>
    <t>Structure 69A Wood 45ft Line 6746 1/1/1983</t>
  </si>
  <si>
    <t>Structure 72B Wood 50ft Line 6745 1/1/1983</t>
  </si>
  <si>
    <t>Structure 76 Wood 65ft Line 6746 1/1/1983</t>
  </si>
  <si>
    <t>Structure 66B Wood 60ft Line 6745 1/1/1983</t>
  </si>
  <si>
    <t>Structure 70A Wood 50ft Line 6746 1/1/1983</t>
  </si>
  <si>
    <t>Structure 66A Wood 55ft Line 6746 1/1/1983</t>
  </si>
  <si>
    <t>Overhead Conductors &amp; Devices   01/01/1983</t>
  </si>
  <si>
    <t>Structure 85 Wood 60ft Line 6790 1/1/1964</t>
  </si>
  <si>
    <t>Structure 24 Wood 60ft Line 6790 1/1/1964</t>
  </si>
  <si>
    <t>Structure 36 Wood 60ft Line 6790 1/1/1964</t>
  </si>
  <si>
    <t>Structure 36 Wood 70ft Line 6778 1/1/1977</t>
  </si>
  <si>
    <t>Structure 142 Wood 70ft Line 6778 1/1/1977</t>
  </si>
  <si>
    <t>Structure 80 Wood 60ft Line 6746 1/1/1983</t>
  </si>
  <si>
    <t>Structure 29B Wood 70ft Line 6745 1/1/1983</t>
  </si>
  <si>
    <t>Structure 44 Wood 70ft Line 6746 1/1/1983</t>
  </si>
  <si>
    <t>Structure 45 Wood 75ft Line 6746 1/1/1983</t>
  </si>
  <si>
    <t>Structure 25 Wood 65ft Line 6746 1/1/1983</t>
  </si>
  <si>
    <t>Structure 58 Wood 60ft Line 6746 1/1/1983</t>
  </si>
  <si>
    <t>Structure 15 Wood 70ft Line 6746 1/1/1983</t>
  </si>
  <si>
    <t>Structure 21 Wood 75ft Line 6746 1/1/1983</t>
  </si>
  <si>
    <t>Structure 36A Wood 70ft Line 6746 1/1/1983</t>
  </si>
  <si>
    <t>Structure 4 Wood 65ft Line 6746 1/1/1989</t>
  </si>
  <si>
    <t>Structure 29 Wood 80ft Line 6748 1/1/1989</t>
  </si>
  <si>
    <t>Structure 31 Wood 75ft Line 6748 1/1/1989</t>
  </si>
  <si>
    <t>Structure 14 Wood 75ft Line 6748 1/1/1989</t>
  </si>
  <si>
    <t>Structure 88 Wood 60ft Line 6790 1/1/1990</t>
  </si>
  <si>
    <t>241706</t>
  </si>
  <si>
    <t>241707</t>
  </si>
  <si>
    <t>241708</t>
  </si>
  <si>
    <t>241709</t>
  </si>
  <si>
    <t>241710</t>
  </si>
  <si>
    <t>(In Budget)</t>
  </si>
  <si>
    <t>(a) DE corrected to FERC 3210 - Structures and Improvements in Feb 2026</t>
  </si>
  <si>
    <t>ADDITIONS</t>
  </si>
  <si>
    <t>RETIREMENTS</t>
  </si>
  <si>
    <t>Control Building-Distribution</t>
  </si>
  <si>
    <t>241098</t>
  </si>
  <si>
    <t>Feeder Exits-Distribution</t>
  </si>
  <si>
    <t>Fence-Distribution</t>
  </si>
  <si>
    <t>Panels</t>
  </si>
  <si>
    <t>Sinlge-Pole Disconnecting Switches</t>
  </si>
  <si>
    <t>Voltage Regulators</t>
  </si>
  <si>
    <t>Control Building - Distribution - A&amp;N Owned</t>
  </si>
  <si>
    <t>241320</t>
  </si>
  <si>
    <t>Feeder Exits - Distribution - A&amp;N Owned</t>
  </si>
  <si>
    <t>Fence - Distribution - A&amp;N Owned</t>
  </si>
  <si>
    <t>Panels - CL,CP,CQ,CR,CA</t>
  </si>
  <si>
    <t>Single-Pole Disconnection Switch - A&amp;N Owned</t>
  </si>
  <si>
    <t>Voltage Regulators-A&amp;N Owned</t>
  </si>
  <si>
    <t>Ethernet Switch</t>
  </si>
  <si>
    <t>241090</t>
  </si>
  <si>
    <t>SCADA</t>
  </si>
  <si>
    <t>Transceiver</t>
  </si>
  <si>
    <t>241092</t>
  </si>
  <si>
    <t>Transciever</t>
  </si>
  <si>
    <t>Install 69kv Three Pole Group Air Break Switches</t>
  </si>
  <si>
    <t>241097</t>
  </si>
  <si>
    <t>Real Time Automation Controller</t>
  </si>
  <si>
    <t>241375</t>
  </si>
  <si>
    <t>241377</t>
  </si>
  <si>
    <t>SEL-3620 Ethernet Security Gateway - Belle Haven</t>
  </si>
  <si>
    <t>241473</t>
  </si>
  <si>
    <t>SEL-3620 Ethernet Security Gateway - Cheriton</t>
  </si>
  <si>
    <t>SEL-3620 Ethernet Security Gateway - Chincoteague</t>
  </si>
  <si>
    <t>SEL-3620 Ethernet Security Gateway - Greenbush</t>
  </si>
  <si>
    <t>SEL-3620 Ethernet Security Gateway - Kellam</t>
  </si>
  <si>
    <t>SEL-3620 Ethernet Security Gateway - Kendall Grove</t>
  </si>
  <si>
    <t>SEL-3620 Ethernet Security Gateway - Oak Hall</t>
  </si>
  <si>
    <t>SEL-3620 Ethernet Security Gateway - Red Bank</t>
  </si>
  <si>
    <t>SEL-3620 Ethernet Security Gateway - Tasley</t>
  </si>
  <si>
    <t>SEL-3620 Ethernet Security Gateway - Tasley Office</t>
  </si>
  <si>
    <t>SEL-3620 Ethernet Security Gateway - Wallops</t>
  </si>
  <si>
    <t>253010</t>
  </si>
  <si>
    <t>Communication Equipment (1 set)</t>
  </si>
  <si>
    <t>Chinc1 Comm Equipment</t>
  </si>
  <si>
    <t>Chinc2 Comm Equipment</t>
  </si>
  <si>
    <t>Kellam1 Comm Equipment</t>
  </si>
  <si>
    <t>Kellam2 Comm Equipment</t>
  </si>
  <si>
    <t>Tasley1 Comm Equipment</t>
  </si>
  <si>
    <t>Tasley2 Comm Equipment</t>
  </si>
  <si>
    <t>Wallops Comm Equipment</t>
  </si>
  <si>
    <t>Structure 81A Ductile Iron 60ft</t>
  </si>
  <si>
    <t>241354</t>
  </si>
  <si>
    <t>Structure 81B Ductile Iron 60ft</t>
  </si>
  <si>
    <t>Structure 82A Ductile Iron 60ft</t>
  </si>
  <si>
    <t>Structure 82B Ductile Iron 60ft</t>
  </si>
  <si>
    <t>Structure 83A Ductile Iron 55ft</t>
  </si>
  <si>
    <t>Structure 83B Ductile Iron 55ft</t>
  </si>
  <si>
    <t>Structure 84A Ductile Iron 60ft</t>
  </si>
  <si>
    <t>Structure 84B Ductile Iron 60ft</t>
  </si>
  <si>
    <t>Structure 85A Ductile Iron 55ft</t>
  </si>
  <si>
    <t>Structure 85B Ductile Iron 55ft</t>
  </si>
  <si>
    <t>Structure 86A Ductile Iron 55ft</t>
  </si>
  <si>
    <t>Structure 86B Ductile Iron 55ft</t>
  </si>
  <si>
    <t>Structure 87A Ductile Iron 60ft</t>
  </si>
  <si>
    <t>Structure 87B Ductile Iron 60ft</t>
  </si>
  <si>
    <t>Structure 88A Ductile Iron 60ft</t>
  </si>
  <si>
    <t>Structure 88B Ductile Iron 60ft</t>
  </si>
  <si>
    <t>Structure 89A Ductile Iron 65ft</t>
  </si>
  <si>
    <t>Structure 89B Ductile Iron 65ft</t>
  </si>
  <si>
    <t>Automated Net Meter Reads</t>
  </si>
  <si>
    <t>Oaisys/Black Box Network Proj 241199 Phone Recording COmputer</t>
  </si>
  <si>
    <t>Black Box Recording System Project 241199</t>
  </si>
  <si>
    <t>Interface between control house wiring and switchyard protection and contorl wiring</t>
  </si>
  <si>
    <t>Interface between switchyard and plant protection and control wiring</t>
  </si>
  <si>
    <t>241291</t>
  </si>
  <si>
    <t>241290</t>
  </si>
  <si>
    <t>TRANSFERS</t>
  </si>
  <si>
    <t>Note: (a) Assets Transferred from FERC 3030 - Miscellaneous Intangible Plant per guidance from the 2025 Depreciation Study</t>
  </si>
  <si>
    <t>Summary of 2025 Formulary Transmission Expenses &amp; Adjustments</t>
  </si>
  <si>
    <t>1.  Excluded $715,122 ($505,109 in wheeling charges and $210,012 in facility charges) from account 562 related to Virginia mainland</t>
  </si>
  <si>
    <t>Jan-26</t>
  </si>
  <si>
    <t>Feb-26</t>
  </si>
  <si>
    <t>Mar-26</t>
  </si>
  <si>
    <t>Apr-26</t>
  </si>
  <si>
    <t>May-26</t>
  </si>
  <si>
    <t>Jun-26</t>
  </si>
  <si>
    <t>Jul-26</t>
  </si>
  <si>
    <t>Aug-26</t>
  </si>
  <si>
    <t>Sep-26</t>
  </si>
  <si>
    <t>Oct-26</t>
  </si>
  <si>
    <t>Nov-26</t>
  </si>
  <si>
    <t>Dec-26</t>
  </si>
  <si>
    <t>Total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</si>
</sst>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_(* #,##0_);_(* \(#,##0\);_(* &quot;-&quot;??_);_(@_)"/>
    <numFmt numFmtId="167" formatCode="General_)"/>
    <numFmt numFmtId="168" formatCode="&quot;$&quot;#,##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name val="Arial"/>
      <family val="2"/>
    </font>
    <font>
      <u val="singleAccounting"/>
      <sz val="10"/>
      <name val="Arial"/>
      <family val="2"/>
    </font>
    <font>
      <b/>
      <sz val="10"/>
      <name val="Arial"/>
      <family val="2"/>
    </font>
    <font>
      <b/>
      <sz val="12"/>
      <name val="Arial"/>
      <family val="2"/>
    </font>
    <font>
      <b/>
      <i/>
      <sz val="10"/>
      <name val="Arial"/>
      <family val="2"/>
    </font>
    <font>
      <b/>
      <sz val="16"/>
      <name val="Arial"/>
      <family val="2"/>
    </font>
    <font>
      <sz val="12"/>
      <name val="Arial"/>
      <family val="2"/>
    </font>
    <font>
      <sz val="12"/>
      <name val="Arial"/>
      <family val="2"/>
    </font>
    <font>
      <u/>
      <sz val="12"/>
      <name val="Arial"/>
      <family val="2"/>
    </font>
    <font>
      <u val="singleAccounting"/>
      <sz val="12"/>
      <name val="Arial"/>
      <family val="2"/>
    </font>
    <font>
      <b/>
      <u/>
      <sz val="12"/>
      <name val="Arial"/>
      <family val="2"/>
    </font>
    <font>
      <b/>
      <u val="singleAccounting"/>
      <sz val="12"/>
      <name val="Arial"/>
      <family val="2"/>
    </font>
    <font>
      <b/>
      <i/>
      <u/>
      <sz val="12"/>
      <name val="Arial"/>
      <family val="2"/>
    </font>
    <font>
      <b/>
      <i/>
      <sz val="12"/>
      <name val="Arial"/>
      <family val="2"/>
    </font>
    <font>
      <b/>
      <u val="singleAccounting"/>
      <sz val="10"/>
      <name val="Arial"/>
      <family val="2"/>
    </font>
    <font>
      <sz val="10"/>
      <name val="Arial"/>
      <family val="2"/>
    </font>
    <font>
      <b/>
      <sz val="11"/>
      <color theme="1"/>
      <name val="Calibri"/>
      <family val="2"/>
      <scheme val="minor"/>
    </font>
    <font>
      <b/>
      <sz val="12"/>
      <color theme="1"/>
      <name val="Arial"/>
      <family val="2"/>
    </font>
    <font>
      <sz val="10"/>
      <name val="Helv"/>
    </font>
    <font>
      <sz val="9"/>
      <color indexed="81"/>
      <name val="Tahoma"/>
      <family val="2"/>
    </font>
    <font>
      <b/>
      <sz val="9"/>
      <color indexed="81"/>
      <name val="Tahoma"/>
      <family val="2"/>
    </font>
    <font>
      <sz val="12"/>
      <color theme="1"/>
      <name val="Arial"/>
      <family val="2"/>
    </font>
    <font>
      <sz val="11"/>
      <color theme="1"/>
      <name val="Arial"/>
      <family val="2"/>
    </font>
    <font>
      <sz val="10"/>
      <name val="Arial"/>
      <family val="2"/>
    </font>
    <font>
      <sz val="10"/>
      <name val="Tms Rmn"/>
    </font>
    <font>
      <b/>
      <i/>
      <u/>
      <sz val="11"/>
      <name val="Arial"/>
      <family val="2"/>
    </font>
    <font>
      <sz val="11"/>
      <name val="Arial"/>
      <family val="2"/>
    </font>
    <font>
      <b/>
      <i/>
      <sz val="11"/>
      <name val="Arial"/>
      <family val="2"/>
    </font>
    <font>
      <b/>
      <sz val="11"/>
      <name val="Arial"/>
      <family val="2"/>
    </font>
    <font>
      <b/>
      <sz val="11"/>
      <color theme="1"/>
      <name val="Arial"/>
      <family val="2"/>
    </font>
    <font>
      <i/>
      <sz val="11"/>
      <name val="Arial"/>
      <family val="2"/>
    </font>
    <font>
      <sz val="10"/>
      <color theme="1"/>
      <name val="Arial"/>
      <family val="2"/>
    </font>
    <font>
      <b/>
      <sz val="11"/>
      <color rgb="FFFF0000"/>
      <name val="Arial"/>
      <family val="2"/>
    </font>
    <font>
      <sz val="11"/>
      <color rgb="FFFF0000"/>
      <name val="Arial"/>
      <family val="2"/>
    </font>
    <font>
      <sz val="12"/>
      <color rgb="FF0070C0"/>
      <name val="Arial"/>
      <family val="2"/>
    </font>
    <font>
      <sz val="11"/>
      <color rgb="FFFF0000"/>
      <name val="Calibri"/>
      <family val="2"/>
      <scheme val="minor"/>
    </font>
    <font>
      <sz val="11"/>
      <color rgb="FF0070C0"/>
      <name val="Arial"/>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auto="1"/>
      </left>
      <right/>
      <top/>
      <bottom/>
      <diagonal/>
    </border>
    <border>
      <left style="thin">
        <color auto="1"/>
      </left>
      <right/>
      <top style="thin">
        <color indexed="64"/>
      </top>
      <bottom/>
      <diagonal/>
    </border>
    <border>
      <left style="thin">
        <color auto="1"/>
      </left>
      <right/>
      <top/>
      <bottom style="thin">
        <color indexed="64"/>
      </bottom>
      <diagonal/>
    </border>
    <border>
      <left style="thin">
        <color auto="1"/>
      </left>
      <right/>
      <top style="thin">
        <color indexed="64"/>
      </top>
      <bottom style="thin">
        <color indexed="64"/>
      </bottom>
      <diagonal/>
    </border>
    <border>
      <left style="thin">
        <color auto="1"/>
      </left>
      <right/>
      <top style="thin">
        <color indexed="64"/>
      </top>
      <bottom style="double">
        <color indexed="64"/>
      </bottom>
      <diagonal/>
    </border>
    <border>
      <left/>
      <right style="thin">
        <color indexed="64"/>
      </right>
      <top/>
      <bottom/>
      <diagonal/>
    </border>
  </borders>
  <cellStyleXfs count="21">
    <xf numFmtId="0" fontId="0" fillId="0" borderId="0"/>
    <xf numFmtId="43" fontId="4" fillId="0" borderId="0" applyFont="0" applyFill="0" applyBorder="0" applyAlignment="0" applyProtection="0"/>
    <xf numFmtId="43" fontId="21" fillId="0" borderId="0" applyFont="0" applyFill="0" applyBorder="0" applyAlignment="0" applyProtection="0"/>
    <xf numFmtId="44" fontId="4" fillId="0" borderId="0" applyFont="0" applyFill="0" applyBorder="0" applyAlignment="0" applyProtection="0"/>
    <xf numFmtId="44" fontId="21" fillId="0" borderId="0" applyFont="0" applyFill="0" applyBorder="0" applyAlignment="0" applyProtection="0"/>
    <xf numFmtId="9" fontId="4" fillId="0" borderId="0" applyFont="0" applyFill="0" applyBorder="0" applyAlignment="0" applyProtection="0"/>
    <xf numFmtId="167" fontId="24"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37" fontId="30" fillId="0" borderId="0"/>
    <xf numFmtId="37" fontId="30" fillId="0" borderId="0"/>
    <xf numFmtId="0" fontId="2" fillId="0" borderId="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8" fillId="0" borderId="0"/>
    <xf numFmtId="43" fontId="28" fillId="0" borderId="0" applyFont="0" applyFill="0" applyBorder="0" applyAlignment="0" applyProtection="0"/>
    <xf numFmtId="0" fontId="4" fillId="0" borderId="0"/>
  </cellStyleXfs>
  <cellXfs count="212">
    <xf numFmtId="0" fontId="0" fillId="0" borderId="0" xfId="0"/>
    <xf numFmtId="0" fontId="0" fillId="0" borderId="0" xfId="0" quotePrefix="1" applyAlignment="1">
      <alignment horizontal="left"/>
    </xf>
    <xf numFmtId="0" fontId="0" fillId="0" borderId="0" xfId="0" applyAlignment="1">
      <alignment horizontal="center"/>
    </xf>
    <xf numFmtId="0" fontId="6" fillId="0" borderId="0" xfId="0" applyFont="1" applyAlignment="1">
      <alignment horizontal="center"/>
    </xf>
    <xf numFmtId="0" fontId="6" fillId="0" borderId="0" xfId="0" quotePrefix="1" applyFont="1" applyAlignment="1">
      <alignment horizontal="left"/>
    </xf>
    <xf numFmtId="0" fontId="9" fillId="0" borderId="0" xfId="0" quotePrefix="1" applyFont="1" applyAlignment="1">
      <alignment horizontal="centerContinuous"/>
    </xf>
    <xf numFmtId="0" fontId="9" fillId="0" borderId="0" xfId="0" applyFont="1" applyAlignment="1">
      <alignment horizontal="centerContinuous"/>
    </xf>
    <xf numFmtId="0" fontId="0" fillId="0" borderId="0" xfId="0" applyAlignment="1">
      <alignment horizontal="left"/>
    </xf>
    <xf numFmtId="0" fontId="10" fillId="0" borderId="0" xfId="0" quotePrefix="1" applyFont="1" applyAlignment="1">
      <alignment horizontal="center"/>
    </xf>
    <xf numFmtId="0" fontId="0" fillId="0" borderId="0" xfId="0" quotePrefix="1" applyAlignment="1">
      <alignment horizontal="center"/>
    </xf>
    <xf numFmtId="43" fontId="0" fillId="0" borderId="0" xfId="0" applyNumberFormat="1"/>
    <xf numFmtId="0" fontId="11" fillId="0" borderId="0" xfId="0" quotePrefix="1" applyFont="1" applyAlignment="1">
      <alignment horizontal="centerContinuous"/>
    </xf>
    <xf numFmtId="0" fontId="11" fillId="0" borderId="0" xfId="0" applyFont="1" applyAlignment="1">
      <alignment horizontal="centerContinuous"/>
    </xf>
    <xf numFmtId="0" fontId="9" fillId="0" borderId="1" xfId="0" applyFont="1" applyBorder="1"/>
    <xf numFmtId="0" fontId="12" fillId="0" borderId="1" xfId="0" applyFont="1" applyBorder="1"/>
    <xf numFmtId="0" fontId="12" fillId="0" borderId="0" xfId="0" applyFont="1"/>
    <xf numFmtId="43" fontId="12" fillId="0" borderId="0" xfId="1" applyFont="1"/>
    <xf numFmtId="0" fontId="0" fillId="0" borderId="0" xfId="0" applyAlignment="1">
      <alignment horizontal="centerContinuous"/>
    </xf>
    <xf numFmtId="0" fontId="12" fillId="0" borderId="0" xfId="0" quotePrefix="1" applyFont="1" applyAlignment="1">
      <alignment horizontal="left"/>
    </xf>
    <xf numFmtId="0" fontId="13" fillId="0" borderId="0" xfId="0" applyFont="1"/>
    <xf numFmtId="0" fontId="13" fillId="0" borderId="0" xfId="0" applyFont="1" applyAlignment="1">
      <alignment horizontal="center"/>
    </xf>
    <xf numFmtId="14" fontId="13" fillId="0" borderId="0" xfId="0" applyNumberFormat="1" applyFont="1" applyAlignment="1">
      <alignment horizontal="center"/>
    </xf>
    <xf numFmtId="0" fontId="14" fillId="0" borderId="0" xfId="0" applyFont="1" applyAlignment="1">
      <alignment horizontal="center"/>
    </xf>
    <xf numFmtId="43" fontId="15" fillId="0" borderId="0" xfId="1" applyFont="1" applyAlignment="1">
      <alignment horizontal="center"/>
    </xf>
    <xf numFmtId="0" fontId="13" fillId="0" borderId="0" xfId="0" quotePrefix="1" applyFont="1" applyAlignment="1">
      <alignment horizontal="center"/>
    </xf>
    <xf numFmtId="0" fontId="16" fillId="0" borderId="0" xfId="0" applyFont="1" applyAlignment="1">
      <alignment horizontal="left"/>
    </xf>
    <xf numFmtId="43" fontId="13" fillId="0" borderId="0" xfId="1" applyFont="1"/>
    <xf numFmtId="164" fontId="13" fillId="0" borderId="0" xfId="3" applyNumberFormat="1" applyFont="1"/>
    <xf numFmtId="165" fontId="13" fillId="0" borderId="0" xfId="5" applyNumberFormat="1" applyFont="1"/>
    <xf numFmtId="43" fontId="17" fillId="0" borderId="0" xfId="1" applyFont="1"/>
    <xf numFmtId="0" fontId="9" fillId="0" borderId="0" xfId="0" quotePrefix="1" applyFont="1" applyAlignment="1">
      <alignment horizontal="left"/>
    </xf>
    <xf numFmtId="167" fontId="18" fillId="0" borderId="0" xfId="0" applyNumberFormat="1" applyFont="1"/>
    <xf numFmtId="167" fontId="12" fillId="0" borderId="0" xfId="0" applyNumberFormat="1" applyFont="1"/>
    <xf numFmtId="10" fontId="0" fillId="0" borderId="0" xfId="0" applyNumberFormat="1"/>
    <xf numFmtId="164" fontId="13" fillId="0" borderId="0" xfId="3" applyNumberFormat="1" applyFont="1" applyFill="1"/>
    <xf numFmtId="164" fontId="19" fillId="0" borderId="0" xfId="4" applyNumberFormat="1" applyFont="1" applyAlignment="1">
      <alignment horizontal="right"/>
    </xf>
    <xf numFmtId="164" fontId="9" fillId="0" borderId="2" xfId="4" applyNumberFormat="1" applyFont="1" applyBorder="1"/>
    <xf numFmtId="164" fontId="0" fillId="0" borderId="0" xfId="0" applyNumberFormat="1"/>
    <xf numFmtId="0" fontId="4" fillId="2" borderId="0" xfId="0" quotePrefix="1" applyFont="1" applyFill="1" applyAlignment="1">
      <alignment horizontal="left"/>
    </xf>
    <xf numFmtId="164" fontId="13" fillId="2" borderId="0" xfId="3" quotePrefix="1" applyNumberFormat="1" applyFont="1" applyFill="1" applyAlignment="1">
      <alignment horizontal="center"/>
    </xf>
    <xf numFmtId="164" fontId="15" fillId="2" borderId="0" xfId="3" applyNumberFormat="1" applyFont="1" applyFill="1"/>
    <xf numFmtId="0" fontId="0" fillId="2" borderId="0" xfId="0" applyFill="1"/>
    <xf numFmtId="164" fontId="12" fillId="0" borderId="0" xfId="3" applyNumberFormat="1" applyFont="1" applyFill="1"/>
    <xf numFmtId="0" fontId="12" fillId="0" borderId="0" xfId="12" applyNumberFormat="1" applyFont="1"/>
    <xf numFmtId="0" fontId="19" fillId="0" borderId="0" xfId="7" applyFont="1"/>
    <xf numFmtId="0" fontId="12" fillId="0" borderId="0" xfId="12" applyNumberFormat="1" applyFont="1" applyAlignment="1">
      <alignment horizontal="left"/>
    </xf>
    <xf numFmtId="37" fontId="12" fillId="0" borderId="0" xfId="12" applyFont="1"/>
    <xf numFmtId="37" fontId="12" fillId="0" borderId="0" xfId="12" applyFont="1" applyAlignment="1">
      <alignment horizontal="left"/>
    </xf>
    <xf numFmtId="1" fontId="9" fillId="0" borderId="0" xfId="6" applyNumberFormat="1" applyFont="1" applyAlignment="1">
      <alignment horizontal="center" vertical="center"/>
    </xf>
    <xf numFmtId="167" fontId="9" fillId="0" borderId="0" xfId="6" applyFont="1" applyAlignment="1">
      <alignment horizontal="center" vertical="center"/>
    </xf>
    <xf numFmtId="0" fontId="9" fillId="0" borderId="0" xfId="7" applyFont="1"/>
    <xf numFmtId="164" fontId="13" fillId="0" borderId="0" xfId="0" applyNumberFormat="1" applyFont="1"/>
    <xf numFmtId="167" fontId="12" fillId="0" borderId="0" xfId="0" applyNumberFormat="1" applyFont="1" applyAlignment="1">
      <alignment horizontal="left"/>
    </xf>
    <xf numFmtId="0" fontId="4" fillId="0" borderId="0" xfId="0" applyFont="1" applyAlignment="1">
      <alignment horizontal="left"/>
    </xf>
    <xf numFmtId="0" fontId="22" fillId="0" borderId="0" xfId="0" applyFont="1"/>
    <xf numFmtId="49" fontId="0" fillId="0" borderId="0" xfId="0" applyNumberFormat="1"/>
    <xf numFmtId="43" fontId="0" fillId="0" borderId="0" xfId="1" applyFont="1"/>
    <xf numFmtId="0" fontId="4" fillId="0" borderId="0" xfId="0" applyFont="1"/>
    <xf numFmtId="0" fontId="8" fillId="0" borderId="0" xfId="0" applyFont="1"/>
    <xf numFmtId="0" fontId="8" fillId="0" borderId="0" xfId="0" applyFont="1" applyAlignment="1">
      <alignment horizontal="center"/>
    </xf>
    <xf numFmtId="43" fontId="0" fillId="0" borderId="1" xfId="1" applyFont="1" applyBorder="1"/>
    <xf numFmtId="17" fontId="23" fillId="0" borderId="1" xfId="7" applyNumberFormat="1" applyFont="1" applyBorder="1" applyAlignment="1">
      <alignment horizontal="center"/>
    </xf>
    <xf numFmtId="17" fontId="9" fillId="0" borderId="0" xfId="0" applyNumberFormat="1" applyFont="1" applyAlignment="1">
      <alignment horizontal="center"/>
    </xf>
    <xf numFmtId="0" fontId="9" fillId="0" borderId="0" xfId="0" applyFont="1" applyAlignment="1">
      <alignment horizontal="center"/>
    </xf>
    <xf numFmtId="17" fontId="9" fillId="0" borderId="1" xfId="0" applyNumberFormat="1" applyFont="1" applyBorder="1" applyAlignment="1">
      <alignment horizontal="center"/>
    </xf>
    <xf numFmtId="0" fontId="9" fillId="0" borderId="1" xfId="0" applyFont="1" applyBorder="1" applyAlignment="1">
      <alignment horizontal="center"/>
    </xf>
    <xf numFmtId="0" fontId="19" fillId="0" borderId="0" xfId="13" applyNumberFormat="1" applyFont="1" applyAlignment="1">
      <alignment horizontal="left"/>
    </xf>
    <xf numFmtId="37" fontId="12" fillId="0" borderId="0" xfId="13" applyFont="1" applyAlignment="1">
      <alignment horizontal="right"/>
    </xf>
    <xf numFmtId="37" fontId="12" fillId="0" borderId="0" xfId="13" applyFont="1"/>
    <xf numFmtId="0" fontId="9" fillId="0" borderId="0" xfId="12" applyNumberFormat="1" applyFont="1" applyAlignment="1">
      <alignment horizontal="left"/>
    </xf>
    <xf numFmtId="37" fontId="9" fillId="0" borderId="0" xfId="12" applyFont="1"/>
    <xf numFmtId="164" fontId="9" fillId="0" borderId="0" xfId="4" applyNumberFormat="1" applyFont="1" applyFill="1" applyBorder="1" applyProtection="1"/>
    <xf numFmtId="0" fontId="27" fillId="0" borderId="0" xfId="7" applyFont="1" applyAlignment="1">
      <alignment horizontal="left"/>
    </xf>
    <xf numFmtId="0" fontId="27" fillId="0" borderId="0" xfId="7" applyFont="1"/>
    <xf numFmtId="164" fontId="19" fillId="0" borderId="0" xfId="4" applyNumberFormat="1" applyFont="1" applyAlignment="1">
      <alignment horizontal="left"/>
    </xf>
    <xf numFmtId="164" fontId="19" fillId="0" borderId="0" xfId="4" applyNumberFormat="1" applyFont="1" applyAlignment="1"/>
    <xf numFmtId="164" fontId="12" fillId="2" borderId="0" xfId="3" applyNumberFormat="1" applyFont="1" applyFill="1"/>
    <xf numFmtId="168" fontId="12" fillId="0" borderId="0" xfId="4" applyNumberFormat="1" applyFont="1" applyBorder="1"/>
    <xf numFmtId="42" fontId="12" fillId="0" borderId="0" xfId="4" applyNumberFormat="1" applyFont="1" applyBorder="1"/>
    <xf numFmtId="41" fontId="12" fillId="0" borderId="0" xfId="0" applyNumberFormat="1" applyFont="1"/>
    <xf numFmtId="14" fontId="12" fillId="0" borderId="0" xfId="12" applyNumberFormat="1" applyFont="1"/>
    <xf numFmtId="0" fontId="23" fillId="0" borderId="0" xfId="14" applyFont="1"/>
    <xf numFmtId="0" fontId="23" fillId="0" borderId="0" xfId="14" applyFont="1" applyAlignment="1">
      <alignment horizontal="left"/>
    </xf>
    <xf numFmtId="0" fontId="28" fillId="0" borderId="0" xfId="14" applyFont="1"/>
    <xf numFmtId="0" fontId="23" fillId="0" borderId="0" xfId="14" applyFont="1" applyAlignment="1">
      <alignment horizontal="center"/>
    </xf>
    <xf numFmtId="0" fontId="37" fillId="0" borderId="0" xfId="14" applyFont="1"/>
    <xf numFmtId="0" fontId="37" fillId="0" borderId="0" xfId="14" applyFont="1" applyAlignment="1">
      <alignment horizontal="left"/>
    </xf>
    <xf numFmtId="0" fontId="28" fillId="0" borderId="0" xfId="14" applyFont="1" applyAlignment="1">
      <alignment horizontal="left"/>
    </xf>
    <xf numFmtId="0" fontId="35" fillId="0" borderId="0" xfId="14" applyFont="1" applyAlignment="1">
      <alignment horizontal="center"/>
    </xf>
    <xf numFmtId="0" fontId="35" fillId="0" borderId="0" xfId="14" applyFont="1" applyAlignment="1">
      <alignment horizontal="left"/>
    </xf>
    <xf numFmtId="17" fontId="23" fillId="0" borderId="0" xfId="14" applyNumberFormat="1" applyFont="1" applyAlignment="1">
      <alignment horizontal="center"/>
    </xf>
    <xf numFmtId="0" fontId="35" fillId="3" borderId="0" xfId="14" applyFont="1" applyFill="1" applyAlignment="1">
      <alignment horizontal="center"/>
    </xf>
    <xf numFmtId="167" fontId="31" fillId="0" borderId="0" xfId="14" applyNumberFormat="1" applyFont="1"/>
    <xf numFmtId="167" fontId="31" fillId="0" borderId="0" xfId="14" applyNumberFormat="1" applyFont="1" applyAlignment="1">
      <alignment horizontal="left"/>
    </xf>
    <xf numFmtId="164" fontId="32" fillId="0" borderId="0" xfId="15" applyNumberFormat="1" applyFont="1" applyAlignment="1">
      <alignment horizontal="left"/>
    </xf>
    <xf numFmtId="0" fontId="32" fillId="0" borderId="0" xfId="14" applyFont="1" applyAlignment="1">
      <alignment horizontal="left"/>
    </xf>
    <xf numFmtId="164" fontId="28" fillId="0" borderId="0" xfId="15" applyNumberFormat="1" applyFont="1"/>
    <xf numFmtId="164" fontId="32" fillId="0" borderId="1" xfId="15" applyNumberFormat="1" applyFont="1" applyBorder="1" applyAlignment="1">
      <alignment horizontal="left"/>
    </xf>
    <xf numFmtId="0" fontId="32" fillId="0" borderId="1" xfId="14" applyFont="1" applyBorder="1" applyAlignment="1">
      <alignment horizontal="left"/>
    </xf>
    <xf numFmtId="164" fontId="28" fillId="0" borderId="1" xfId="15" applyNumberFormat="1" applyFont="1" applyBorder="1"/>
    <xf numFmtId="0" fontId="28" fillId="0" borderId="1" xfId="14" applyFont="1" applyBorder="1"/>
    <xf numFmtId="164" fontId="28" fillId="0" borderId="0" xfId="15" applyNumberFormat="1" applyFont="1" applyBorder="1"/>
    <xf numFmtId="164" fontId="32" fillId="0" borderId="0" xfId="15" applyNumberFormat="1" applyFont="1"/>
    <xf numFmtId="164" fontId="33" fillId="0" borderId="0" xfId="15" applyNumberFormat="1" applyFont="1" applyAlignment="1">
      <alignment horizontal="right"/>
    </xf>
    <xf numFmtId="164" fontId="33" fillId="0" borderId="0" xfId="15" applyNumberFormat="1" applyFont="1" applyAlignment="1">
      <alignment horizontal="left"/>
    </xf>
    <xf numFmtId="164" fontId="34" fillId="0" borderId="3" xfId="15" applyNumberFormat="1" applyFont="1" applyBorder="1"/>
    <xf numFmtId="164" fontId="34" fillId="0" borderId="0" xfId="15" applyNumberFormat="1" applyFont="1" applyBorder="1"/>
    <xf numFmtId="164" fontId="34" fillId="0" borderId="0" xfId="15" applyNumberFormat="1" applyFont="1"/>
    <xf numFmtId="164" fontId="35" fillId="0" borderId="3" xfId="14" applyNumberFormat="1" applyFont="1" applyBorder="1"/>
    <xf numFmtId="0" fontId="35" fillId="0" borderId="3" xfId="14" applyFont="1" applyBorder="1"/>
    <xf numFmtId="164" fontId="34" fillId="0" borderId="0" xfId="15" applyNumberFormat="1" applyFont="1" applyAlignment="1">
      <alignment horizontal="left"/>
    </xf>
    <xf numFmtId="164" fontId="34" fillId="0" borderId="2" xfId="15" applyNumberFormat="1" applyFont="1" applyBorder="1"/>
    <xf numFmtId="17" fontId="35" fillId="0" borderId="0" xfId="14" applyNumberFormat="1" applyFont="1" applyAlignment="1">
      <alignment horizontal="center"/>
    </xf>
    <xf numFmtId="0" fontId="32" fillId="0" borderId="0" xfId="14" applyFont="1"/>
    <xf numFmtId="0" fontId="36" fillId="0" borderId="0" xfId="14" applyFont="1"/>
    <xf numFmtId="164" fontId="28" fillId="0" borderId="0" xfId="15" applyNumberFormat="1" applyFont="1" applyAlignment="1">
      <alignment horizontal="left"/>
    </xf>
    <xf numFmtId="164" fontId="32" fillId="0" borderId="0" xfId="15" applyNumberFormat="1" applyFont="1" applyAlignment="1">
      <alignment horizontal="left" indent="3"/>
    </xf>
    <xf numFmtId="164" fontId="32" fillId="0" borderId="0" xfId="15" applyNumberFormat="1" applyFont="1" applyFill="1"/>
    <xf numFmtId="164" fontId="32" fillId="0" borderId="0" xfId="15" applyNumberFormat="1" applyFont="1" applyFill="1" applyBorder="1"/>
    <xf numFmtId="0" fontId="2" fillId="0" borderId="0" xfId="14"/>
    <xf numFmtId="0" fontId="2" fillId="0" borderId="0" xfId="14" applyAlignment="1">
      <alignment horizontal="left"/>
    </xf>
    <xf numFmtId="37" fontId="12" fillId="0" borderId="0" xfId="1" applyNumberFormat="1" applyFont="1" applyAlignment="1">
      <alignment horizontal="center"/>
    </xf>
    <xf numFmtId="0" fontId="12" fillId="0" borderId="0" xfId="0" applyFont="1" applyAlignment="1">
      <alignment horizontal="center"/>
    </xf>
    <xf numFmtId="166" fontId="23" fillId="0" borderId="0" xfId="1" applyNumberFormat="1" applyFont="1"/>
    <xf numFmtId="166" fontId="37" fillId="0" borderId="0" xfId="1" applyNumberFormat="1" applyFont="1"/>
    <xf numFmtId="166" fontId="28" fillId="0" borderId="0" xfId="1" applyNumberFormat="1" applyFont="1"/>
    <xf numFmtId="166" fontId="35" fillId="0" borderId="0" xfId="1" applyNumberFormat="1" applyFont="1" applyAlignment="1">
      <alignment horizontal="center"/>
    </xf>
    <xf numFmtId="166" fontId="31" fillId="0" borderId="0" xfId="1" applyNumberFormat="1" applyFont="1"/>
    <xf numFmtId="166" fontId="32" fillId="0" borderId="0" xfId="1" applyNumberFormat="1" applyFont="1" applyAlignment="1">
      <alignment horizontal="left"/>
    </xf>
    <xf numFmtId="166" fontId="32" fillId="0" borderId="0" xfId="1" applyNumberFormat="1" applyFont="1"/>
    <xf numFmtId="166" fontId="2" fillId="0" borderId="0" xfId="1" applyNumberFormat="1" applyFont="1"/>
    <xf numFmtId="166" fontId="28" fillId="0" borderId="0" xfId="1" applyNumberFormat="1" applyFont="1" applyBorder="1"/>
    <xf numFmtId="0" fontId="35" fillId="3" borderId="0" xfId="14" applyFont="1" applyFill="1" applyAlignment="1">
      <alignment horizontal="left"/>
    </xf>
    <xf numFmtId="164" fontId="38" fillId="0" borderId="0" xfId="15" applyNumberFormat="1" applyFont="1" applyBorder="1"/>
    <xf numFmtId="164" fontId="39" fillId="0" borderId="0" xfId="15" applyNumberFormat="1" applyFont="1"/>
    <xf numFmtId="164" fontId="39" fillId="0" borderId="0" xfId="14" applyNumberFormat="1" applyFont="1"/>
    <xf numFmtId="166" fontId="28" fillId="0" borderId="0" xfId="14" applyNumberFormat="1" applyFont="1"/>
    <xf numFmtId="166" fontId="28" fillId="0" borderId="1" xfId="1" applyNumberFormat="1" applyFont="1" applyBorder="1"/>
    <xf numFmtId="2" fontId="0" fillId="0" borderId="0" xfId="0" applyNumberFormat="1"/>
    <xf numFmtId="164" fontId="0" fillId="0" borderId="0" xfId="16" applyNumberFormat="1" applyFont="1"/>
    <xf numFmtId="164" fontId="0" fillId="0" borderId="0" xfId="16" applyNumberFormat="1" applyFont="1" applyAlignment="1">
      <alignment horizontal="left"/>
    </xf>
    <xf numFmtId="164" fontId="4" fillId="2" borderId="0" xfId="16" applyNumberFormat="1" applyFont="1" applyFill="1"/>
    <xf numFmtId="164" fontId="8" fillId="0" borderId="0" xfId="16" applyNumberFormat="1" applyFont="1"/>
    <xf numFmtId="164" fontId="4" fillId="2" borderId="0" xfId="17" applyNumberFormat="1" applyFont="1" applyFill="1"/>
    <xf numFmtId="164" fontId="4" fillId="0" borderId="0" xfId="16" quotePrefix="1" applyNumberFormat="1" applyFont="1" applyAlignment="1">
      <alignment horizontal="left"/>
    </xf>
    <xf numFmtId="164" fontId="4" fillId="0" borderId="0" xfId="16" applyNumberFormat="1" applyFont="1" applyAlignment="1">
      <alignment horizontal="left"/>
    </xf>
    <xf numFmtId="164" fontId="7" fillId="2" borderId="0" xfId="16" applyNumberFormat="1" applyFont="1" applyFill="1"/>
    <xf numFmtId="164" fontId="20" fillId="0" borderId="0" xfId="16" applyNumberFormat="1" applyFont="1"/>
    <xf numFmtId="164" fontId="0" fillId="0" borderId="0" xfId="16" quotePrefix="1" applyNumberFormat="1" applyFont="1" applyAlignment="1">
      <alignment horizontal="left"/>
    </xf>
    <xf numFmtId="164" fontId="32" fillId="0" borderId="0" xfId="15" applyNumberFormat="1" applyFont="1" applyBorder="1" applyAlignment="1">
      <alignment horizontal="left"/>
    </xf>
    <xf numFmtId="164" fontId="32" fillId="5" borderId="0" xfId="15" applyNumberFormat="1" applyFont="1" applyFill="1"/>
    <xf numFmtId="164" fontId="32" fillId="6" borderId="0" xfId="15" applyNumberFormat="1" applyFont="1" applyFill="1"/>
    <xf numFmtId="164" fontId="32" fillId="6" borderId="0" xfId="15" applyNumberFormat="1" applyFont="1" applyFill="1" applyBorder="1"/>
    <xf numFmtId="164" fontId="32" fillId="5" borderId="1" xfId="15" applyNumberFormat="1" applyFont="1" applyFill="1" applyBorder="1"/>
    <xf numFmtId="0" fontId="28" fillId="0" borderId="0" xfId="14" applyFont="1" applyAlignment="1">
      <alignment horizontal="center"/>
    </xf>
    <xf numFmtId="0" fontId="37" fillId="0" borderId="0" xfId="14" applyFont="1" applyAlignment="1">
      <alignment horizontal="center"/>
    </xf>
    <xf numFmtId="0" fontId="28" fillId="0" borderId="1" xfId="14" applyFont="1" applyBorder="1" applyAlignment="1">
      <alignment horizontal="center"/>
    </xf>
    <xf numFmtId="164" fontId="34" fillId="0" borderId="0" xfId="15" applyNumberFormat="1" applyFont="1" applyAlignment="1">
      <alignment horizontal="center"/>
    </xf>
    <xf numFmtId="0" fontId="2" fillId="0" borderId="0" xfId="14" applyAlignment="1">
      <alignment horizontal="center"/>
    </xf>
    <xf numFmtId="43" fontId="4" fillId="0" borderId="0" xfId="0" applyNumberFormat="1" applyFont="1"/>
    <xf numFmtId="43" fontId="12" fillId="0" borderId="4" xfId="0" applyNumberFormat="1" applyFont="1" applyBorder="1"/>
    <xf numFmtId="42" fontId="40" fillId="4" borderId="0" xfId="4" applyNumberFormat="1" applyFont="1" applyFill="1" applyBorder="1"/>
    <xf numFmtId="41" fontId="40" fillId="4" borderId="0" xfId="0" applyNumberFormat="1" applyFont="1" applyFill="1"/>
    <xf numFmtId="164" fontId="32" fillId="5" borderId="0" xfId="15" applyNumberFormat="1" applyFont="1" applyFill="1" applyBorder="1"/>
    <xf numFmtId="0" fontId="28" fillId="0" borderId="3" xfId="14" applyFont="1" applyBorder="1"/>
    <xf numFmtId="0" fontId="28" fillId="0" borderId="3" xfId="14" applyFont="1" applyBorder="1" applyAlignment="1">
      <alignment horizontal="center"/>
    </xf>
    <xf numFmtId="164" fontId="32" fillId="0" borderId="3" xfId="15" applyNumberFormat="1" applyFont="1" applyBorder="1" applyAlignment="1">
      <alignment horizontal="left"/>
    </xf>
    <xf numFmtId="0" fontId="32" fillId="0" borderId="3" xfId="14" applyFont="1" applyBorder="1" applyAlignment="1">
      <alignment horizontal="left"/>
    </xf>
    <xf numFmtId="164" fontId="32" fillId="5" borderId="3" xfId="15" applyNumberFormat="1" applyFont="1" applyFill="1" applyBorder="1"/>
    <xf numFmtId="164" fontId="28" fillId="0" borderId="3" xfId="15" applyNumberFormat="1" applyFont="1" applyBorder="1"/>
    <xf numFmtId="166" fontId="28" fillId="0" borderId="3" xfId="1" applyNumberFormat="1" applyFont="1" applyBorder="1"/>
    <xf numFmtId="166" fontId="1" fillId="0" borderId="0" xfId="1" applyNumberFormat="1" applyFont="1"/>
    <xf numFmtId="0" fontId="1" fillId="0" borderId="0" xfId="14" applyFont="1"/>
    <xf numFmtId="166" fontId="1" fillId="0" borderId="5" xfId="14" applyNumberFormat="1" applyFont="1" applyBorder="1"/>
    <xf numFmtId="166" fontId="1" fillId="0" borderId="0" xfId="14" applyNumberFormat="1" applyFont="1"/>
    <xf numFmtId="0" fontId="22" fillId="0" borderId="0" xfId="14" applyFont="1" applyAlignment="1">
      <alignment horizontal="left"/>
    </xf>
    <xf numFmtId="164" fontId="32" fillId="4" borderId="0" xfId="15" applyNumberFormat="1" applyFont="1" applyFill="1"/>
    <xf numFmtId="164" fontId="32" fillId="4" borderId="0" xfId="15" applyNumberFormat="1" applyFont="1" applyFill="1" applyBorder="1"/>
    <xf numFmtId="164" fontId="42" fillId="4" borderId="0" xfId="15" applyNumberFormat="1" applyFont="1" applyFill="1"/>
    <xf numFmtId="164" fontId="42" fillId="4" borderId="1" xfId="15" applyNumberFormat="1" applyFont="1" applyFill="1" applyBorder="1"/>
    <xf numFmtId="164" fontId="42" fillId="4" borderId="3" xfId="15" applyNumberFormat="1" applyFont="1" applyFill="1" applyBorder="1"/>
    <xf numFmtId="0" fontId="2" fillId="0" borderId="6" xfId="14" applyBorder="1"/>
    <xf numFmtId="17" fontId="23" fillId="0" borderId="6" xfId="14" applyNumberFormat="1" applyFont="1" applyBorder="1" applyAlignment="1">
      <alignment horizontal="center"/>
    </xf>
    <xf numFmtId="166" fontId="1" fillId="0" borderId="6" xfId="1" applyNumberFormat="1" applyFont="1" applyBorder="1"/>
    <xf numFmtId="166" fontId="1" fillId="0" borderId="7" xfId="14" applyNumberFormat="1" applyFont="1" applyBorder="1"/>
    <xf numFmtId="166" fontId="1" fillId="0" borderId="6" xfId="14" applyNumberFormat="1" applyFont="1" applyBorder="1"/>
    <xf numFmtId="0" fontId="28" fillId="0" borderId="6" xfId="14" applyFont="1" applyBorder="1"/>
    <xf numFmtId="0" fontId="37" fillId="0" borderId="6" xfId="14" applyFont="1" applyBorder="1"/>
    <xf numFmtId="164" fontId="32" fillId="5" borderId="6" xfId="15" applyNumberFormat="1" applyFont="1" applyFill="1" applyBorder="1"/>
    <xf numFmtId="164" fontId="32" fillId="5" borderId="8" xfId="15" applyNumberFormat="1" applyFont="1" applyFill="1" applyBorder="1"/>
    <xf numFmtId="164" fontId="32" fillId="5" borderId="9" xfId="15" applyNumberFormat="1" applyFont="1" applyFill="1" applyBorder="1"/>
    <xf numFmtId="164" fontId="34" fillId="0" borderId="9" xfId="15" applyNumberFormat="1" applyFont="1" applyBorder="1"/>
    <xf numFmtId="164" fontId="34" fillId="0" borderId="6" xfId="15" applyNumberFormat="1" applyFont="1" applyBorder="1"/>
    <xf numFmtId="164" fontId="35" fillId="0" borderId="9" xfId="14" applyNumberFormat="1" applyFont="1" applyBorder="1"/>
    <xf numFmtId="164" fontId="34" fillId="0" borderId="10" xfId="15" applyNumberFormat="1" applyFont="1" applyBorder="1"/>
    <xf numFmtId="17" fontId="35" fillId="0" borderId="6" xfId="14" applyNumberFormat="1" applyFont="1" applyBorder="1" applyAlignment="1">
      <alignment horizontal="center"/>
    </xf>
    <xf numFmtId="164" fontId="32" fillId="4" borderId="6" xfId="15" applyNumberFormat="1" applyFont="1" applyFill="1" applyBorder="1"/>
    <xf numFmtId="164" fontId="28" fillId="0" borderId="6" xfId="15" applyNumberFormat="1" applyFont="1" applyBorder="1"/>
    <xf numFmtId="164" fontId="32" fillId="6" borderId="6" xfId="15" applyNumberFormat="1" applyFont="1" applyFill="1" applyBorder="1"/>
    <xf numFmtId="164" fontId="32" fillId="0" borderId="6" xfId="15" applyNumberFormat="1" applyFont="1" applyFill="1" applyBorder="1"/>
    <xf numFmtId="0" fontId="35" fillId="0" borderId="0" xfId="14" applyFont="1" applyAlignment="1">
      <alignment horizontal="center" wrapText="1"/>
    </xf>
    <xf numFmtId="0" fontId="28" fillId="0" borderId="0" xfId="14" applyFont="1" applyAlignment="1">
      <alignment horizontal="center" wrapText="1"/>
    </xf>
    <xf numFmtId="166" fontId="35" fillId="0" borderId="0" xfId="1" applyNumberFormat="1" applyFont="1" applyAlignment="1">
      <alignment horizontal="center" wrapText="1"/>
    </xf>
    <xf numFmtId="17" fontId="23" fillId="0" borderId="6" xfId="14" applyNumberFormat="1" applyFont="1" applyBorder="1" applyAlignment="1">
      <alignment horizontal="center" wrapText="1"/>
    </xf>
    <xf numFmtId="17" fontId="23" fillId="0" borderId="0" xfId="14" applyNumberFormat="1" applyFont="1" applyAlignment="1">
      <alignment horizontal="center" wrapText="1"/>
    </xf>
    <xf numFmtId="0" fontId="23" fillId="0" borderId="0" xfId="14" applyFont="1" applyAlignment="1">
      <alignment horizontal="center" wrapText="1"/>
    </xf>
    <xf numFmtId="0" fontId="28" fillId="0" borderId="0" xfId="14" applyFont="1" applyAlignment="1">
      <alignment wrapText="1"/>
    </xf>
    <xf numFmtId="166" fontId="41" fillId="0" borderId="0" xfId="1" applyNumberFormat="1" applyFont="1"/>
    <xf numFmtId="166" fontId="41" fillId="0" borderId="11" xfId="1" applyNumberFormat="1" applyFont="1" applyBorder="1"/>
    <xf numFmtId="164" fontId="32" fillId="7" borderId="0" xfId="15" applyNumberFormat="1" applyFont="1" applyFill="1"/>
    <xf numFmtId="0" fontId="9" fillId="0" borderId="0" xfId="7" applyFont="1" applyAlignment="1">
      <alignment horizontal="center"/>
    </xf>
    <xf numFmtId="0" fontId="19" fillId="0" borderId="0" xfId="7" applyFont="1" applyAlignment="1">
      <alignment horizontal="center"/>
    </xf>
  </cellXfs>
  <cellStyles count="21">
    <cellStyle name="Comma" xfId="1" builtinId="3"/>
    <cellStyle name="Comma 2" xfId="2" xr:uid="{00000000-0005-0000-0000-000001000000}"/>
    <cellStyle name="Comma 3" xfId="9" xr:uid="{00000000-0005-0000-0000-000002000000}"/>
    <cellStyle name="Comma 4" xfId="19" xr:uid="{D4069F20-A3AF-44E8-80EB-F0644C8108F4}"/>
    <cellStyle name="Currency" xfId="3" builtinId="4"/>
    <cellStyle name="Currency 2" xfId="4" xr:uid="{00000000-0005-0000-0000-000004000000}"/>
    <cellStyle name="Currency 2 2" xfId="11" xr:uid="{00000000-0005-0000-0000-000005000000}"/>
    <cellStyle name="Currency 2 2 2" xfId="17" xr:uid="{9D5B8A1B-6FE0-460A-AB4E-FC20D935E555}"/>
    <cellStyle name="Currency 3" xfId="8" xr:uid="{00000000-0005-0000-0000-000006000000}"/>
    <cellStyle name="Currency 3 2" xfId="15" xr:uid="{C1B2F384-5780-4C12-9610-D85020F000ED}"/>
    <cellStyle name="Currency 4" xfId="10" xr:uid="{00000000-0005-0000-0000-000007000000}"/>
    <cellStyle name="Currency 4 2" xfId="16" xr:uid="{690E19C1-15FB-4DF3-9D6E-7E09BB7822EC}"/>
    <cellStyle name="Normal" xfId="0" builtinId="0"/>
    <cellStyle name="Normal 2" xfId="7" xr:uid="{00000000-0005-0000-0000-000009000000}"/>
    <cellStyle name="Normal 2 2" xfId="14" xr:uid="{E6318594-691E-4378-B487-BB8EA0856F89}"/>
    <cellStyle name="Normal 2 3" xfId="20" xr:uid="{E76EB3C6-4BF2-4D4A-BA82-B5FF30AD1BEA}"/>
    <cellStyle name="Normal 2 4" xfId="6" xr:uid="{00000000-0005-0000-0000-00000A000000}"/>
    <cellStyle name="Normal 3" xfId="18" xr:uid="{3770F9C2-FF27-4A75-A5A0-84A90FC84147}"/>
    <cellStyle name="Normal 4" xfId="13" xr:uid="{00000000-0005-0000-0000-00000B000000}"/>
    <cellStyle name="Normal_Capital Admin Assets 08" xfId="12" xr:uid="{00000000-0005-0000-0000-00000C000000}"/>
    <cellStyle name="Percent" xfId="5" builtinId="5"/>
  </cellStyles>
  <dxfs count="0"/>
  <tableStyles count="1" defaultTableStyle="TableStyleMedium9" defaultPivotStyle="PivotStyleLight16">
    <tableStyle name="Invisible" pivot="0" table="0" count="0" xr9:uid="{34D19BA1-D0C8-4E12-B270-C75D2192309D}"/>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ED3-A8D4-4498-B349-102AEA2F8115}">
  <sheetPr>
    <tabColor rgb="FFFFFF00"/>
  </sheetPr>
  <dimension ref="A1:Q55"/>
  <sheetViews>
    <sheetView tabSelected="1" zoomScaleNormal="100" workbookViewId="0"/>
  </sheetViews>
  <sheetFormatPr defaultRowHeight="12.75" x14ac:dyDescent="0.2"/>
  <cols>
    <col min="2" max="2" width="31.42578125" customWidth="1"/>
    <col min="3" max="3" width="20.42578125" customWidth="1"/>
    <col min="4" max="4" width="15.85546875" customWidth="1"/>
    <col min="5" max="5" width="16" customWidth="1"/>
    <col min="6" max="6" width="14.5703125" customWidth="1"/>
    <col min="7" max="7" width="17.85546875" customWidth="1"/>
    <col min="17" max="17" width="9.5703125" bestFit="1" customWidth="1"/>
  </cols>
  <sheetData>
    <row r="1" spans="1:17" ht="20.25" x14ac:dyDescent="0.3">
      <c r="B1" s="11" t="s">
        <v>0</v>
      </c>
      <c r="C1" s="5"/>
      <c r="D1" s="6"/>
      <c r="E1" s="6"/>
      <c r="F1" s="6"/>
      <c r="G1" s="6"/>
      <c r="H1" s="6"/>
      <c r="I1" s="6"/>
    </row>
    <row r="2" spans="1:17" ht="20.25" x14ac:dyDescent="0.3">
      <c r="B2" s="12" t="s">
        <v>29</v>
      </c>
      <c r="C2" s="6"/>
      <c r="D2" s="6"/>
      <c r="E2" s="6"/>
      <c r="F2" s="6"/>
      <c r="G2" s="6"/>
      <c r="H2" s="6"/>
      <c r="I2" s="6"/>
    </row>
    <row r="3" spans="1:17" ht="20.25" x14ac:dyDescent="0.3">
      <c r="B3" s="12" t="s">
        <v>440</v>
      </c>
      <c r="C3" s="17"/>
      <c r="D3" s="17"/>
      <c r="E3" s="17"/>
      <c r="F3" s="17"/>
      <c r="G3" s="17"/>
      <c r="H3" s="17"/>
      <c r="I3" s="17"/>
    </row>
    <row r="6" spans="1:17" x14ac:dyDescent="0.2">
      <c r="F6" s="2"/>
      <c r="G6" s="2"/>
    </row>
    <row r="7" spans="1:17" x14ac:dyDescent="0.2">
      <c r="F7" s="2"/>
      <c r="G7" s="2"/>
    </row>
    <row r="8" spans="1:17" x14ac:dyDescent="0.2">
      <c r="D8" s="2">
        <v>2025</v>
      </c>
      <c r="F8" s="2"/>
      <c r="G8" s="9" t="s">
        <v>14</v>
      </c>
    </row>
    <row r="9" spans="1:17" x14ac:dyDescent="0.2">
      <c r="A9" s="2" t="s">
        <v>20</v>
      </c>
      <c r="D9" s="2" t="s">
        <v>1</v>
      </c>
      <c r="E9" s="2">
        <f>+D8</f>
        <v>2025</v>
      </c>
      <c r="F9" s="2"/>
      <c r="G9" s="2">
        <f>+E9</f>
        <v>2025</v>
      </c>
    </row>
    <row r="10" spans="1:17" x14ac:dyDescent="0.2">
      <c r="A10" s="3" t="s">
        <v>21</v>
      </c>
      <c r="B10" s="3" t="s">
        <v>19</v>
      </c>
      <c r="D10" s="3" t="s">
        <v>5</v>
      </c>
      <c r="E10" s="3" t="s">
        <v>1</v>
      </c>
      <c r="F10" s="3" t="s">
        <v>3</v>
      </c>
      <c r="G10" s="3" t="s">
        <v>4</v>
      </c>
      <c r="H10" s="4" t="s">
        <v>7</v>
      </c>
    </row>
    <row r="11" spans="1:17" x14ac:dyDescent="0.2">
      <c r="A11" s="9" t="s">
        <v>22</v>
      </c>
      <c r="B11" s="9" t="s">
        <v>23</v>
      </c>
      <c r="D11" s="9" t="s">
        <v>24</v>
      </c>
      <c r="E11" s="9" t="s">
        <v>25</v>
      </c>
      <c r="F11" s="9" t="s">
        <v>26</v>
      </c>
      <c r="G11" s="9" t="s">
        <v>27</v>
      </c>
      <c r="H11" s="9" t="s">
        <v>28</v>
      </c>
    </row>
    <row r="12" spans="1:17" x14ac:dyDescent="0.2">
      <c r="A12" s="2"/>
      <c r="B12" s="1"/>
      <c r="D12" s="1"/>
      <c r="E12" s="139"/>
      <c r="F12" s="139"/>
      <c r="G12" s="139"/>
    </row>
    <row r="13" spans="1:17" x14ac:dyDescent="0.2">
      <c r="A13" s="2"/>
      <c r="B13" s="8" t="s">
        <v>13</v>
      </c>
      <c r="E13" s="139"/>
      <c r="F13" s="139"/>
      <c r="G13" s="139"/>
    </row>
    <row r="14" spans="1:17" x14ac:dyDescent="0.2">
      <c r="A14" s="2">
        <v>1</v>
      </c>
      <c r="B14" t="s">
        <v>2</v>
      </c>
      <c r="E14" s="139"/>
      <c r="F14" s="139"/>
      <c r="G14" s="139"/>
      <c r="H14" s="140"/>
    </row>
    <row r="15" spans="1:17" x14ac:dyDescent="0.2">
      <c r="A15" s="2">
        <f>A14+1</f>
        <v>2</v>
      </c>
      <c r="B15" s="7" t="s">
        <v>41</v>
      </c>
      <c r="C15" s="1"/>
      <c r="D15" s="1" t="s">
        <v>42</v>
      </c>
      <c r="E15" s="141">
        <v>1536002</v>
      </c>
      <c r="F15" s="141"/>
      <c r="G15" s="142">
        <f t="shared" ref="G15:G23" si="0">F15+E15</f>
        <v>1536002</v>
      </c>
      <c r="H15" s="139"/>
      <c r="Q15" s="138"/>
    </row>
    <row r="16" spans="1:17" x14ac:dyDescent="0.2">
      <c r="A16" s="2">
        <f t="shared" ref="A16:A24" si="1">A15+1</f>
        <v>3</v>
      </c>
      <c r="B16" s="7" t="s">
        <v>43</v>
      </c>
      <c r="C16" s="1"/>
      <c r="D16" s="1" t="s">
        <v>40</v>
      </c>
      <c r="E16" s="141">
        <v>6547557</v>
      </c>
      <c r="F16" s="141">
        <f>-E16</f>
        <v>-6547557</v>
      </c>
      <c r="G16" s="142">
        <f t="shared" si="0"/>
        <v>0</v>
      </c>
      <c r="H16" s="139" t="s">
        <v>18</v>
      </c>
    </row>
    <row r="17" spans="1:17" x14ac:dyDescent="0.2">
      <c r="A17" s="2">
        <f t="shared" si="1"/>
        <v>4</v>
      </c>
      <c r="B17" s="7" t="s">
        <v>44</v>
      </c>
      <c r="C17" s="1"/>
      <c r="D17" s="1" t="s">
        <v>45</v>
      </c>
      <c r="E17" s="141">
        <v>0</v>
      </c>
      <c r="F17" s="141"/>
      <c r="G17" s="142">
        <f t="shared" si="0"/>
        <v>0</v>
      </c>
      <c r="H17" s="139"/>
    </row>
    <row r="18" spans="1:17" x14ac:dyDescent="0.2">
      <c r="A18" s="2">
        <f t="shared" si="1"/>
        <v>5</v>
      </c>
      <c r="B18" s="7" t="s">
        <v>46</v>
      </c>
      <c r="C18" s="1"/>
      <c r="D18" s="1" t="s">
        <v>47</v>
      </c>
      <c r="E18" s="141">
        <v>305056</v>
      </c>
      <c r="F18" s="141"/>
      <c r="G18" s="142">
        <f t="shared" si="0"/>
        <v>305056</v>
      </c>
      <c r="H18" s="139"/>
      <c r="Q18" s="138"/>
    </row>
    <row r="19" spans="1:17" x14ac:dyDescent="0.2">
      <c r="A19" s="2">
        <f t="shared" si="1"/>
        <v>6</v>
      </c>
      <c r="B19" s="7" t="s">
        <v>48</v>
      </c>
      <c r="C19" s="1"/>
      <c r="D19" s="1" t="s">
        <v>9</v>
      </c>
      <c r="E19" s="141">
        <v>1347236</v>
      </c>
      <c r="F19" s="143">
        <v>-715122</v>
      </c>
      <c r="G19" s="142">
        <f t="shared" si="0"/>
        <v>632114</v>
      </c>
      <c r="H19" s="144" t="s">
        <v>8</v>
      </c>
    </row>
    <row r="20" spans="1:17" x14ac:dyDescent="0.2">
      <c r="A20" s="2">
        <f t="shared" si="1"/>
        <v>7</v>
      </c>
      <c r="B20" s="7" t="s">
        <v>49</v>
      </c>
      <c r="C20" s="1"/>
      <c r="D20" s="1" t="s">
        <v>50</v>
      </c>
      <c r="E20" s="141">
        <v>619604</v>
      </c>
      <c r="F20" s="141"/>
      <c r="G20" s="142">
        <f t="shared" si="0"/>
        <v>619604</v>
      </c>
      <c r="H20" s="139"/>
    </row>
    <row r="21" spans="1:17" x14ac:dyDescent="0.2">
      <c r="A21" s="2">
        <f t="shared" si="1"/>
        <v>8</v>
      </c>
      <c r="B21" s="1" t="s">
        <v>51</v>
      </c>
      <c r="C21" s="1"/>
      <c r="D21" s="1" t="s">
        <v>52</v>
      </c>
      <c r="E21" s="141">
        <v>298815</v>
      </c>
      <c r="F21" s="141"/>
      <c r="G21" s="142">
        <f t="shared" si="0"/>
        <v>298815</v>
      </c>
      <c r="H21" s="139"/>
    </row>
    <row r="22" spans="1:17" x14ac:dyDescent="0.2">
      <c r="A22" s="2">
        <f>A20+1</f>
        <v>8</v>
      </c>
      <c r="B22" s="7" t="s">
        <v>53</v>
      </c>
      <c r="C22" s="1"/>
      <c r="D22" s="1" t="s">
        <v>6</v>
      </c>
      <c r="E22" s="141">
        <v>212719608</v>
      </c>
      <c r="F22" s="141">
        <f>-E22</f>
        <v>-212719608</v>
      </c>
      <c r="G22" s="142">
        <f t="shared" si="0"/>
        <v>0</v>
      </c>
      <c r="H22" s="145" t="s">
        <v>18</v>
      </c>
    </row>
    <row r="23" spans="1:17" ht="15" x14ac:dyDescent="0.35">
      <c r="A23" s="2">
        <v>10</v>
      </c>
      <c r="B23" s="53" t="s">
        <v>81</v>
      </c>
      <c r="C23" s="1"/>
      <c r="D23" s="1" t="s">
        <v>6</v>
      </c>
      <c r="E23" s="146">
        <v>135480</v>
      </c>
      <c r="F23" s="146">
        <v>0</v>
      </c>
      <c r="G23" s="147">
        <f t="shared" si="0"/>
        <v>135480</v>
      </c>
      <c r="H23" s="145"/>
    </row>
    <row r="24" spans="1:17" x14ac:dyDescent="0.2">
      <c r="A24" s="2">
        <f t="shared" si="1"/>
        <v>11</v>
      </c>
      <c r="B24" s="1" t="s">
        <v>10</v>
      </c>
      <c r="D24" s="7" t="s">
        <v>12</v>
      </c>
      <c r="E24" s="139">
        <f>SUM(E15:E23)</f>
        <v>223509358</v>
      </c>
      <c r="F24" s="139">
        <f>SUM(F15:F23)</f>
        <v>-219982287</v>
      </c>
      <c r="G24" s="142">
        <f>SUM(G15:G23)</f>
        <v>3527071</v>
      </c>
      <c r="H24" s="139"/>
    </row>
    <row r="25" spans="1:17" x14ac:dyDescent="0.2">
      <c r="A25" s="2"/>
      <c r="E25" s="139"/>
      <c r="F25" s="139"/>
      <c r="G25" s="142"/>
      <c r="H25" s="139"/>
    </row>
    <row r="26" spans="1:17" x14ac:dyDescent="0.2">
      <c r="E26" s="139"/>
      <c r="F26" s="139"/>
      <c r="G26" s="139"/>
      <c r="H26" s="148"/>
      <c r="J26" s="37"/>
    </row>
    <row r="27" spans="1:17" x14ac:dyDescent="0.2">
      <c r="E27" s="139"/>
      <c r="F27" s="139"/>
      <c r="G27" s="139"/>
      <c r="H27" s="148"/>
    </row>
    <row r="28" spans="1:17" x14ac:dyDescent="0.2">
      <c r="E28" s="139"/>
      <c r="F28" s="139"/>
      <c r="G28" s="139"/>
      <c r="H28" s="139"/>
    </row>
    <row r="29" spans="1:17" x14ac:dyDescent="0.2">
      <c r="E29" s="139"/>
      <c r="F29" s="139"/>
      <c r="G29" s="139"/>
      <c r="H29" s="139"/>
    </row>
    <row r="30" spans="1:17" x14ac:dyDescent="0.2">
      <c r="B30" t="s">
        <v>11</v>
      </c>
      <c r="C30" s="38" t="s">
        <v>441</v>
      </c>
      <c r="D30" s="41"/>
      <c r="E30" s="41"/>
      <c r="F30" s="41"/>
      <c r="G30" s="41"/>
      <c r="H30" s="41"/>
      <c r="I30" s="41"/>
      <c r="J30" s="41"/>
      <c r="K30" s="41"/>
    </row>
    <row r="31" spans="1:17" x14ac:dyDescent="0.2">
      <c r="C31" s="38" t="s">
        <v>192</v>
      </c>
      <c r="D31" s="41"/>
      <c r="E31" s="41"/>
      <c r="F31" s="41"/>
      <c r="G31" s="41"/>
      <c r="H31" s="41"/>
      <c r="I31" s="41"/>
      <c r="J31" s="41"/>
      <c r="K31" s="41"/>
    </row>
    <row r="32" spans="1:17" x14ac:dyDescent="0.2">
      <c r="C32" s="38" t="s">
        <v>62</v>
      </c>
      <c r="D32" s="41"/>
      <c r="E32" s="41"/>
      <c r="F32" s="41"/>
      <c r="G32" s="41"/>
      <c r="H32" s="41"/>
      <c r="I32" s="41"/>
      <c r="J32" s="41"/>
      <c r="K32" s="41"/>
    </row>
    <row r="35" spans="3:3" x14ac:dyDescent="0.2">
      <c r="C35" s="1"/>
    </row>
    <row r="36" spans="3:3" x14ac:dyDescent="0.2">
      <c r="C36" s="1"/>
    </row>
    <row r="37" spans="3:3" x14ac:dyDescent="0.2">
      <c r="C37" s="1"/>
    </row>
    <row r="55" spans="3:4" x14ac:dyDescent="0.2">
      <c r="C55" s="33"/>
      <c r="D55" s="33"/>
    </row>
  </sheetData>
  <pageMargins left="0.42" right="0.38" top="1" bottom="1" header="0.5" footer="0.5"/>
  <pageSetup scale="85"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7"/>
  <sheetViews>
    <sheetView zoomScaleNormal="100" workbookViewId="0"/>
  </sheetViews>
  <sheetFormatPr defaultRowHeight="12.75" x14ac:dyDescent="0.2"/>
  <cols>
    <col min="1" max="1" width="10.28515625" customWidth="1"/>
    <col min="2" max="2" width="33.5703125" customWidth="1"/>
    <col min="3" max="4" width="4.140625" customWidth="1"/>
    <col min="6" max="6" width="18.28515625" customWidth="1"/>
    <col min="7" max="7" width="14" bestFit="1" customWidth="1"/>
    <col min="8" max="8" width="17.7109375" bestFit="1" customWidth="1"/>
  </cols>
  <sheetData>
    <row r="1" spans="1:8" ht="20.25" x14ac:dyDescent="0.3">
      <c r="A1" s="11" t="s">
        <v>0</v>
      </c>
      <c r="B1" s="17"/>
      <c r="C1" s="17"/>
      <c r="D1" s="17"/>
      <c r="E1" s="17"/>
      <c r="F1" s="17"/>
    </row>
    <row r="2" spans="1:8" ht="20.25" x14ac:dyDescent="0.3">
      <c r="A2" s="12" t="s">
        <v>34</v>
      </c>
      <c r="B2" s="17"/>
      <c r="C2" s="17"/>
      <c r="D2" s="17"/>
      <c r="E2" s="17"/>
      <c r="F2" s="17"/>
    </row>
    <row r="3" spans="1:8" ht="20.25" x14ac:dyDescent="0.3">
      <c r="A3" s="12" t="s">
        <v>35</v>
      </c>
      <c r="B3" s="11"/>
      <c r="C3" s="17"/>
      <c r="D3" s="17"/>
      <c r="E3" s="17"/>
      <c r="F3" s="17"/>
    </row>
    <row r="4" spans="1:8" ht="20.25" x14ac:dyDescent="0.3">
      <c r="A4" s="12" t="s">
        <v>36</v>
      </c>
      <c r="B4" s="11"/>
      <c r="C4" s="17"/>
      <c r="D4" s="17"/>
      <c r="E4" s="17"/>
      <c r="F4" s="17"/>
    </row>
    <row r="5" spans="1:8" ht="20.25" x14ac:dyDescent="0.3">
      <c r="A5" s="12"/>
      <c r="B5" s="11"/>
      <c r="C5" s="17"/>
      <c r="D5" s="17"/>
      <c r="E5" s="17"/>
      <c r="F5" s="17"/>
    </row>
    <row r="7" spans="1:8" ht="15.75" x14ac:dyDescent="0.25">
      <c r="B7" s="13" t="s">
        <v>30</v>
      </c>
      <c r="C7" s="14"/>
      <c r="D7" s="14"/>
      <c r="E7" s="14"/>
      <c r="F7" s="14"/>
    </row>
    <row r="8" spans="1:8" ht="15" x14ac:dyDescent="0.2">
      <c r="B8" s="15"/>
      <c r="C8" s="15"/>
      <c r="D8" s="15"/>
      <c r="E8" s="15"/>
      <c r="F8" s="15"/>
    </row>
    <row r="9" spans="1:8" ht="15" x14ac:dyDescent="0.2">
      <c r="A9" s="19"/>
      <c r="B9" s="19"/>
      <c r="C9" s="19"/>
      <c r="D9" s="19"/>
      <c r="E9" s="19"/>
      <c r="F9" s="19"/>
      <c r="G9" s="19"/>
      <c r="H9" s="19"/>
    </row>
    <row r="10" spans="1:8" ht="15" x14ac:dyDescent="0.2">
      <c r="A10" s="20" t="s">
        <v>20</v>
      </c>
      <c r="B10" s="19"/>
      <c r="C10" s="19"/>
      <c r="D10" s="19"/>
      <c r="E10" s="19"/>
      <c r="F10" s="21">
        <v>46022</v>
      </c>
      <c r="G10" s="19"/>
      <c r="H10" s="19"/>
    </row>
    <row r="11" spans="1:8" ht="17.25" x14ac:dyDescent="0.35">
      <c r="A11" s="22" t="s">
        <v>21</v>
      </c>
      <c r="B11" s="23" t="s">
        <v>19</v>
      </c>
      <c r="C11" s="23"/>
      <c r="D11" s="23"/>
      <c r="E11" s="23"/>
      <c r="F11" s="23" t="s">
        <v>17</v>
      </c>
      <c r="G11" s="19"/>
      <c r="H11" s="19"/>
    </row>
    <row r="12" spans="1:8" ht="15" x14ac:dyDescent="0.2">
      <c r="A12" s="24" t="s">
        <v>22</v>
      </c>
      <c r="B12" s="24" t="s">
        <v>23</v>
      </c>
      <c r="C12" s="19"/>
      <c r="D12" s="19"/>
      <c r="E12" s="19"/>
      <c r="F12" s="24" t="s">
        <v>24</v>
      </c>
      <c r="G12" s="19"/>
      <c r="H12" s="19"/>
    </row>
    <row r="13" spans="1:8" ht="15" x14ac:dyDescent="0.2">
      <c r="A13" s="24"/>
      <c r="B13" s="24"/>
      <c r="C13" s="19"/>
      <c r="D13" s="19"/>
      <c r="E13" s="19"/>
      <c r="F13" s="24"/>
      <c r="G13" s="19"/>
      <c r="H13" s="19"/>
    </row>
    <row r="14" spans="1:8" ht="15.75" x14ac:dyDescent="0.25">
      <c r="A14" s="24">
        <v>1</v>
      </c>
      <c r="B14" s="30" t="s">
        <v>54</v>
      </c>
      <c r="C14" s="19"/>
      <c r="D14" s="19"/>
      <c r="E14" s="19"/>
      <c r="F14" s="39">
        <v>135613469</v>
      </c>
      <c r="G14" s="19"/>
      <c r="H14" s="51"/>
    </row>
    <row r="15" spans="1:8" ht="15" x14ac:dyDescent="0.2">
      <c r="A15" s="24"/>
      <c r="B15" s="24"/>
      <c r="C15" s="19"/>
      <c r="D15" s="19"/>
      <c r="E15" s="19"/>
      <c r="F15" s="24"/>
      <c r="G15" s="19"/>
      <c r="H15" s="19"/>
    </row>
    <row r="16" spans="1:8" ht="15.75" x14ac:dyDescent="0.25">
      <c r="A16" s="19"/>
      <c r="B16" s="25" t="s">
        <v>32</v>
      </c>
      <c r="C16" s="19"/>
      <c r="D16" s="19"/>
      <c r="E16" s="19"/>
      <c r="F16" s="24"/>
      <c r="G16" s="19"/>
      <c r="H16" s="19"/>
    </row>
    <row r="17" spans="1:8" ht="15" x14ac:dyDescent="0.2">
      <c r="A17" s="24"/>
      <c r="B17" s="24"/>
      <c r="C17" s="19"/>
      <c r="D17" s="19"/>
      <c r="E17" s="19"/>
      <c r="F17" s="24"/>
      <c r="G17" s="19"/>
      <c r="H17" s="19"/>
    </row>
    <row r="18" spans="1:8" ht="15" x14ac:dyDescent="0.2">
      <c r="A18" s="20">
        <v>2</v>
      </c>
      <c r="B18" s="26" t="s">
        <v>15</v>
      </c>
      <c r="C18" s="26"/>
      <c r="D18" s="26"/>
      <c r="E18" s="26"/>
      <c r="F18" s="76">
        <f>10015645.5+3.28</f>
        <v>10015648.779999999</v>
      </c>
      <c r="G18" s="42"/>
      <c r="H18" s="19"/>
    </row>
    <row r="19" spans="1:8" ht="15" x14ac:dyDescent="0.2">
      <c r="A19" s="20">
        <v>3</v>
      </c>
      <c r="B19" s="26" t="s">
        <v>16</v>
      </c>
      <c r="C19" s="26"/>
      <c r="D19" s="26"/>
      <c r="E19" s="26"/>
      <c r="F19" s="76">
        <v>7962025.3399999999</v>
      </c>
      <c r="G19" s="34"/>
      <c r="H19" s="19"/>
    </row>
    <row r="20" spans="1:8" ht="17.25" x14ac:dyDescent="0.35">
      <c r="A20" s="20">
        <v>4</v>
      </c>
      <c r="B20" s="16" t="s">
        <v>63</v>
      </c>
      <c r="C20" s="26"/>
      <c r="D20" s="26"/>
      <c r="E20" s="26"/>
      <c r="F20" s="40">
        <v>63241085.469999999</v>
      </c>
      <c r="G20" s="42"/>
      <c r="H20" s="19"/>
    </row>
    <row r="21" spans="1:8" ht="15" x14ac:dyDescent="0.2">
      <c r="A21" s="20">
        <v>5</v>
      </c>
      <c r="B21" s="26" t="s">
        <v>38</v>
      </c>
      <c r="C21" s="26"/>
      <c r="D21" s="26"/>
      <c r="E21" s="26"/>
      <c r="F21" s="27">
        <f>SUM(F18:F20)</f>
        <v>81218759.590000004</v>
      </c>
      <c r="G21" s="28"/>
      <c r="H21" s="19"/>
    </row>
    <row r="22" spans="1:8" ht="15" x14ac:dyDescent="0.2">
      <c r="A22" s="20"/>
      <c r="B22" s="26"/>
      <c r="C22" s="26"/>
      <c r="D22" s="26"/>
      <c r="E22" s="26"/>
      <c r="F22" s="27"/>
      <c r="G22" s="28"/>
      <c r="H22" s="19"/>
    </row>
    <row r="23" spans="1:8" ht="20.25" x14ac:dyDescent="0.55000000000000004">
      <c r="A23" s="20"/>
      <c r="B23" s="29" t="s">
        <v>33</v>
      </c>
      <c r="C23" s="26"/>
      <c r="D23" s="26"/>
      <c r="E23" s="26"/>
      <c r="F23" s="27"/>
      <c r="G23" s="28"/>
      <c r="H23" s="19"/>
    </row>
    <row r="24" spans="1:8" ht="15" x14ac:dyDescent="0.2">
      <c r="A24" s="20"/>
      <c r="B24" s="26"/>
      <c r="C24" s="26"/>
      <c r="D24" s="26"/>
      <c r="E24" s="26"/>
      <c r="F24" s="27"/>
      <c r="G24" s="28"/>
      <c r="H24" s="19"/>
    </row>
    <row r="25" spans="1:8" ht="15" x14ac:dyDescent="0.2">
      <c r="A25" s="20">
        <v>6</v>
      </c>
      <c r="B25" s="26" t="s">
        <v>31</v>
      </c>
      <c r="C25" s="26"/>
      <c r="D25" s="26"/>
      <c r="E25" s="26"/>
      <c r="F25" s="76">
        <v>1935634.61</v>
      </c>
      <c r="G25" s="28"/>
      <c r="H25" s="19"/>
    </row>
    <row r="26" spans="1:8" ht="17.25" x14ac:dyDescent="0.35">
      <c r="A26" s="20">
        <v>7</v>
      </c>
      <c r="B26" s="26" t="s">
        <v>37</v>
      </c>
      <c r="C26" s="26"/>
      <c r="D26" s="26"/>
      <c r="E26" s="26"/>
      <c r="F26" s="40">
        <v>52459074.57</v>
      </c>
      <c r="G26" s="28"/>
      <c r="H26" s="19"/>
    </row>
    <row r="27" spans="1:8" ht="15" x14ac:dyDescent="0.2">
      <c r="A27" s="20">
        <v>8</v>
      </c>
      <c r="B27" s="26" t="s">
        <v>39</v>
      </c>
      <c r="C27" s="26"/>
      <c r="D27" s="26"/>
      <c r="E27" s="26"/>
      <c r="F27" s="27">
        <f>SUM(F25:F26)</f>
        <v>54394709.18</v>
      </c>
      <c r="G27" s="19"/>
      <c r="H27" s="19"/>
    </row>
    <row r="28" spans="1:8" ht="15" x14ac:dyDescent="0.2">
      <c r="A28" s="20"/>
      <c r="B28" s="19"/>
      <c r="C28" s="19"/>
      <c r="D28" s="19"/>
      <c r="E28" s="19"/>
      <c r="F28" s="19"/>
      <c r="G28" s="19"/>
      <c r="H28" s="19"/>
    </row>
    <row r="29" spans="1:8" ht="15.75" thickBot="1" x14ac:dyDescent="0.25">
      <c r="A29" s="2"/>
      <c r="B29" s="15"/>
      <c r="C29" s="15"/>
      <c r="D29" s="15"/>
      <c r="E29" s="15"/>
      <c r="F29" s="15"/>
    </row>
    <row r="30" spans="1:8" ht="15.75" thickBot="1" x14ac:dyDescent="0.25">
      <c r="B30" s="18"/>
      <c r="C30" s="15"/>
      <c r="D30" s="15"/>
      <c r="E30" s="15"/>
      <c r="F30" s="160">
        <f>+F21+F27-F14</f>
        <v>-0.22999998927116394</v>
      </c>
      <c r="G30" s="159" t="s">
        <v>259</v>
      </c>
    </row>
    <row r="31" spans="1:8" ht="15" x14ac:dyDescent="0.2">
      <c r="B31" s="16"/>
      <c r="C31" s="16"/>
      <c r="D31" s="16"/>
      <c r="E31" s="16"/>
      <c r="F31" s="16"/>
    </row>
    <row r="32" spans="1:8" ht="15" x14ac:dyDescent="0.2">
      <c r="B32" s="15"/>
      <c r="C32" s="15"/>
      <c r="D32" s="15"/>
      <c r="E32" s="15"/>
      <c r="F32" s="15"/>
    </row>
    <row r="33" spans="2:6" ht="15" x14ac:dyDescent="0.2">
      <c r="B33" s="15"/>
      <c r="C33" s="15"/>
      <c r="D33" s="15"/>
      <c r="E33" s="15"/>
      <c r="F33" s="15"/>
    </row>
    <row r="34" spans="2:6" ht="15" x14ac:dyDescent="0.2">
      <c r="B34" s="15"/>
      <c r="C34" s="15"/>
      <c r="D34" s="15"/>
      <c r="E34" s="15"/>
      <c r="F34" s="15"/>
    </row>
    <row r="35" spans="2:6" ht="15" x14ac:dyDescent="0.2">
      <c r="B35" s="15"/>
      <c r="C35" s="15"/>
      <c r="D35" s="15"/>
      <c r="E35" s="15"/>
      <c r="F35" s="16"/>
    </row>
    <row r="36" spans="2:6" ht="15" x14ac:dyDescent="0.2">
      <c r="B36" s="15"/>
      <c r="C36" s="15"/>
      <c r="D36" s="15"/>
      <c r="E36" s="15"/>
      <c r="F36" s="15"/>
    </row>
    <row r="37" spans="2:6" ht="15" x14ac:dyDescent="0.2">
      <c r="B37" s="15"/>
      <c r="C37" s="15"/>
      <c r="D37" s="15"/>
      <c r="E37" s="15"/>
      <c r="F37" s="15"/>
    </row>
  </sheetData>
  <phoneticPr fontId="5" type="noConversion"/>
  <pageMargins left="1.04"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8"/>
  <sheetViews>
    <sheetView zoomScale="85" zoomScaleNormal="85" workbookViewId="0"/>
  </sheetViews>
  <sheetFormatPr defaultColWidth="9.140625" defaultRowHeight="15" x14ac:dyDescent="0.2"/>
  <cols>
    <col min="1" max="1" width="12.28515625" style="45" customWidth="1"/>
    <col min="2" max="2" width="68.42578125" style="43" customWidth="1"/>
    <col min="3" max="3" width="17.7109375" style="43" customWidth="1"/>
    <col min="4" max="4" width="13.28515625" style="43" customWidth="1"/>
    <col min="5" max="5" width="2.7109375" style="43" customWidth="1"/>
    <col min="6" max="6" width="19.7109375" style="43" customWidth="1"/>
    <col min="7" max="7" width="14.5703125" style="43" customWidth="1"/>
    <col min="8" max="8" width="16.7109375" style="43" customWidth="1"/>
    <col min="9" max="9" width="2.7109375" style="43" customWidth="1"/>
    <col min="10" max="10" width="13.28515625" style="43" customWidth="1"/>
    <col min="11" max="11" width="15.5703125" style="43" customWidth="1"/>
    <col min="12" max="12" width="15.140625" style="43" customWidth="1"/>
    <col min="13" max="13" width="16.140625" style="43" customWidth="1"/>
    <col min="14" max="14" width="15.28515625" style="43" customWidth="1"/>
    <col min="15" max="15" width="17.28515625" style="43" customWidth="1"/>
    <col min="16" max="16" width="13.28515625" style="43" customWidth="1"/>
    <col min="17" max="17" width="14.5703125" style="43" customWidth="1"/>
    <col min="18" max="20" width="13.28515625" style="43" customWidth="1"/>
    <col min="21" max="21" width="15.5703125" style="43" customWidth="1"/>
    <col min="22" max="22" width="2.7109375" style="43" customWidth="1"/>
    <col min="23" max="23" width="17.7109375" style="15" customWidth="1"/>
    <col min="24" max="16384" width="9.140625" style="15"/>
  </cols>
  <sheetData>
    <row r="1" spans="1:23" ht="15.75" x14ac:dyDescent="0.25">
      <c r="B1" s="210" t="s">
        <v>69</v>
      </c>
      <c r="C1" s="210"/>
      <c r="D1" s="210"/>
      <c r="E1" s="210"/>
      <c r="F1" s="210"/>
      <c r="G1" s="210"/>
      <c r="H1" s="210"/>
      <c r="I1" s="210"/>
      <c r="J1" s="210"/>
      <c r="K1" s="210"/>
      <c r="L1" s="210"/>
      <c r="M1" s="210"/>
      <c r="N1" s="210"/>
      <c r="O1" s="210"/>
      <c r="P1" s="210"/>
      <c r="Q1" s="210"/>
      <c r="R1" s="210"/>
      <c r="S1" s="210"/>
      <c r="T1" s="210"/>
      <c r="U1" s="210"/>
      <c r="V1" s="50"/>
    </row>
    <row r="2" spans="1:23" x14ac:dyDescent="0.2">
      <c r="B2" s="211" t="s">
        <v>70</v>
      </c>
      <c r="C2" s="211"/>
      <c r="D2" s="211"/>
      <c r="E2" s="211"/>
      <c r="F2" s="211"/>
      <c r="G2" s="211"/>
      <c r="H2" s="211"/>
      <c r="I2" s="211"/>
      <c r="J2" s="211"/>
      <c r="K2" s="211"/>
      <c r="L2" s="211"/>
      <c r="M2" s="211"/>
      <c r="N2" s="211"/>
      <c r="O2" s="211"/>
      <c r="P2" s="211"/>
      <c r="Q2" s="211"/>
      <c r="R2" s="211"/>
      <c r="S2" s="211"/>
      <c r="T2" s="211"/>
      <c r="U2" s="211"/>
      <c r="V2" s="44"/>
    </row>
    <row r="3" spans="1:23" x14ac:dyDescent="0.2">
      <c r="B3" s="211" t="str">
        <f>$C$4&amp;" In Service Forecast - Based on Budget"</f>
        <v>2026 In Service Forecast - Based on Budget</v>
      </c>
      <c r="C3" s="211"/>
      <c r="D3" s="211"/>
      <c r="E3" s="211"/>
      <c r="F3" s="211"/>
      <c r="G3" s="211"/>
      <c r="H3" s="211"/>
      <c r="I3" s="211"/>
      <c r="J3" s="211"/>
      <c r="K3" s="211"/>
      <c r="L3" s="211"/>
      <c r="M3" s="211"/>
      <c r="N3" s="211"/>
      <c r="O3" s="211"/>
      <c r="P3" s="211"/>
      <c r="Q3" s="211"/>
      <c r="R3" s="211"/>
      <c r="S3" s="211"/>
      <c r="T3" s="211"/>
      <c r="U3" s="211"/>
      <c r="V3" s="44"/>
    </row>
    <row r="4" spans="1:23" x14ac:dyDescent="0.2">
      <c r="B4" s="15" t="s">
        <v>80</v>
      </c>
      <c r="C4" s="122">
        <v>2026</v>
      </c>
      <c r="D4" s="15"/>
      <c r="E4" s="44"/>
      <c r="F4" s="46"/>
      <c r="G4" s="46"/>
      <c r="H4" s="46"/>
      <c r="I4" s="44"/>
      <c r="J4" s="46"/>
      <c r="K4" s="44"/>
      <c r="L4" s="44"/>
      <c r="M4" s="44"/>
      <c r="N4" s="44"/>
      <c r="O4" s="44"/>
      <c r="P4" s="44"/>
      <c r="Q4" s="44"/>
      <c r="R4" s="44"/>
      <c r="S4" s="44"/>
      <c r="T4" s="44"/>
      <c r="U4" s="44"/>
      <c r="V4" s="44"/>
    </row>
    <row r="5" spans="1:23" ht="15.75" x14ac:dyDescent="0.25">
      <c r="B5" s="46"/>
      <c r="C5" s="46"/>
      <c r="D5" s="46"/>
      <c r="E5" s="44"/>
      <c r="F5" s="62" t="s">
        <v>72</v>
      </c>
      <c r="G5" s="46"/>
      <c r="H5" s="62" t="s">
        <v>71</v>
      </c>
      <c r="I5" s="44"/>
      <c r="J5" s="46"/>
      <c r="K5" s="44"/>
      <c r="L5" s="44"/>
      <c r="M5" s="44"/>
      <c r="N5" s="44"/>
      <c r="O5" s="44"/>
      <c r="P5" s="44"/>
      <c r="Q5" s="44"/>
      <c r="R5" s="44"/>
      <c r="S5" s="44"/>
      <c r="T5" s="44"/>
      <c r="U5" s="44"/>
      <c r="V5" s="44"/>
    </row>
    <row r="6" spans="1:23" ht="15.75" x14ac:dyDescent="0.25">
      <c r="A6" s="47"/>
      <c r="C6" s="62" t="s">
        <v>71</v>
      </c>
      <c r="D6" s="62"/>
      <c r="F6" s="62" t="s">
        <v>75</v>
      </c>
      <c r="G6" s="63">
        <v>2026</v>
      </c>
      <c r="H6" s="62" t="s">
        <v>73</v>
      </c>
      <c r="J6" s="43">
        <v>1</v>
      </c>
      <c r="K6" s="43">
        <v>2</v>
      </c>
      <c r="L6" s="43">
        <v>3</v>
      </c>
      <c r="M6" s="43">
        <v>4</v>
      </c>
      <c r="N6" s="43">
        <v>5</v>
      </c>
      <c r="O6" s="43">
        <v>6</v>
      </c>
      <c r="P6" s="43">
        <v>7</v>
      </c>
      <c r="Q6" s="43">
        <v>8</v>
      </c>
      <c r="R6" s="43">
        <v>9</v>
      </c>
      <c r="S6" s="43">
        <v>10</v>
      </c>
      <c r="T6" s="43">
        <v>11</v>
      </c>
      <c r="U6" s="43">
        <v>12</v>
      </c>
    </row>
    <row r="7" spans="1:23" ht="15.75" x14ac:dyDescent="0.25">
      <c r="A7" s="48"/>
      <c r="B7" s="49"/>
      <c r="C7" s="64" t="s">
        <v>74</v>
      </c>
      <c r="D7" s="64" t="s">
        <v>142</v>
      </c>
      <c r="E7" s="15"/>
      <c r="F7" s="64" t="s">
        <v>362</v>
      </c>
      <c r="G7" s="64" t="s">
        <v>76</v>
      </c>
      <c r="H7" s="64" t="s">
        <v>77</v>
      </c>
      <c r="I7" s="15"/>
      <c r="J7" s="61" t="s">
        <v>442</v>
      </c>
      <c r="K7" s="61" t="s">
        <v>443</v>
      </c>
      <c r="L7" s="61" t="s">
        <v>444</v>
      </c>
      <c r="M7" s="61" t="s">
        <v>445</v>
      </c>
      <c r="N7" s="61" t="s">
        <v>446</v>
      </c>
      <c r="O7" s="61" t="s">
        <v>447</v>
      </c>
      <c r="P7" s="61" t="s">
        <v>448</v>
      </c>
      <c r="Q7" s="61" t="s">
        <v>449</v>
      </c>
      <c r="R7" s="61" t="s">
        <v>450</v>
      </c>
      <c r="S7" s="61" t="s">
        <v>451</v>
      </c>
      <c r="T7" s="61" t="s">
        <v>452</v>
      </c>
      <c r="U7" s="61" t="s">
        <v>453</v>
      </c>
      <c r="V7" s="15"/>
      <c r="W7" s="65" t="s">
        <v>454</v>
      </c>
    </row>
    <row r="8" spans="1:23" x14ac:dyDescent="0.2">
      <c r="A8" s="66"/>
      <c r="B8" s="31" t="s">
        <v>55</v>
      </c>
      <c r="C8" s="31"/>
      <c r="D8" s="31"/>
      <c r="F8" s="77"/>
      <c r="G8" s="77"/>
      <c r="H8" s="77"/>
      <c r="I8" s="77"/>
      <c r="J8" s="77"/>
      <c r="K8" s="77"/>
      <c r="L8" s="77"/>
      <c r="M8" s="77"/>
      <c r="N8" s="77"/>
      <c r="O8" s="77"/>
      <c r="P8" s="77"/>
      <c r="Q8" s="77"/>
      <c r="R8" s="77"/>
      <c r="S8" s="77"/>
      <c r="T8" s="77"/>
      <c r="U8" s="77"/>
      <c r="V8" s="77"/>
      <c r="W8" s="77"/>
    </row>
    <row r="9" spans="1:23" x14ac:dyDescent="0.2">
      <c r="A9" s="66" t="s">
        <v>140</v>
      </c>
      <c r="B9" s="31" t="s">
        <v>141</v>
      </c>
      <c r="C9" s="31"/>
      <c r="D9" s="31"/>
      <c r="F9" s="77"/>
      <c r="G9" s="77"/>
      <c r="H9" s="77"/>
      <c r="I9" s="77"/>
      <c r="J9" s="77"/>
      <c r="K9" s="77"/>
      <c r="L9" s="77"/>
      <c r="M9" s="77"/>
      <c r="N9" s="77"/>
      <c r="O9" s="77"/>
      <c r="P9" s="77"/>
      <c r="Q9" s="77"/>
      <c r="R9" s="77"/>
      <c r="S9" s="77"/>
      <c r="T9" s="77"/>
      <c r="U9" s="77"/>
      <c r="V9" s="77"/>
      <c r="W9" s="77"/>
    </row>
    <row r="10" spans="1:23" x14ac:dyDescent="0.2">
      <c r="A10" s="52">
        <v>241516</v>
      </c>
      <c r="B10" s="32" t="s">
        <v>120</v>
      </c>
      <c r="C10" s="80">
        <v>46174</v>
      </c>
      <c r="D10" s="121">
        <f>MONTH(C10)</f>
        <v>6</v>
      </c>
      <c r="F10" s="161">
        <v>2910652.9800000004</v>
      </c>
      <c r="G10" s="78">
        <v>1923281.25</v>
      </c>
      <c r="H10" s="78">
        <v>4833934.2300000004</v>
      </c>
      <c r="I10" s="78"/>
      <c r="J10" s="78">
        <f>IF($D10=J$6,$H10,0)</f>
        <v>0</v>
      </c>
      <c r="K10" s="78">
        <f t="shared" ref="K10:U18" si="0">IF($D10=K$6,$H10,0)</f>
        <v>0</v>
      </c>
      <c r="L10" s="78">
        <f t="shared" si="0"/>
        <v>0</v>
      </c>
      <c r="M10" s="78">
        <f t="shared" si="0"/>
        <v>0</v>
      </c>
      <c r="N10" s="78">
        <f t="shared" si="0"/>
        <v>0</v>
      </c>
      <c r="O10" s="78">
        <f t="shared" si="0"/>
        <v>4833934.2300000004</v>
      </c>
      <c r="P10" s="78">
        <f t="shared" si="0"/>
        <v>0</v>
      </c>
      <c r="Q10" s="78">
        <f t="shared" si="0"/>
        <v>0</v>
      </c>
      <c r="R10" s="78">
        <f t="shared" si="0"/>
        <v>0</v>
      </c>
      <c r="S10" s="78">
        <f t="shared" si="0"/>
        <v>0</v>
      </c>
      <c r="T10" s="78">
        <f t="shared" si="0"/>
        <v>0</v>
      </c>
      <c r="U10" s="78">
        <f t="shared" si="0"/>
        <v>0</v>
      </c>
      <c r="V10" s="77"/>
      <c r="W10" s="78">
        <f>SUM(J10:U10)</f>
        <v>4833934.2300000004</v>
      </c>
    </row>
    <row r="11" spans="1:23" x14ac:dyDescent="0.2">
      <c r="A11" s="52">
        <v>241517</v>
      </c>
      <c r="B11" s="32" t="s">
        <v>129</v>
      </c>
      <c r="C11" s="80">
        <v>46174</v>
      </c>
      <c r="D11" s="121">
        <f t="shared" ref="D11:D18" si="1">MONTH(C11)</f>
        <v>6</v>
      </c>
      <c r="F11" s="162">
        <v>2890783.41</v>
      </c>
      <c r="G11" s="79">
        <v>1934281.25</v>
      </c>
      <c r="H11" s="79">
        <v>4825064.66</v>
      </c>
      <c r="I11" s="79"/>
      <c r="J11" s="79">
        <f t="shared" ref="J11:J18" si="2">IF($D11=J$6,$H11,0)</f>
        <v>0</v>
      </c>
      <c r="K11" s="79">
        <f t="shared" si="0"/>
        <v>0</v>
      </c>
      <c r="L11" s="79">
        <f t="shared" si="0"/>
        <v>0</v>
      </c>
      <c r="M11" s="79">
        <f t="shared" si="0"/>
        <v>0</v>
      </c>
      <c r="N11" s="79">
        <f t="shared" si="0"/>
        <v>0</v>
      </c>
      <c r="O11" s="79">
        <f t="shared" si="0"/>
        <v>4825064.66</v>
      </c>
      <c r="P11" s="79">
        <f t="shared" si="0"/>
        <v>0</v>
      </c>
      <c r="Q11" s="79">
        <f t="shared" si="0"/>
        <v>0</v>
      </c>
      <c r="R11" s="79">
        <f t="shared" si="0"/>
        <v>0</v>
      </c>
      <c r="S11" s="79">
        <f t="shared" si="0"/>
        <v>0</v>
      </c>
      <c r="T11" s="79">
        <f t="shared" si="0"/>
        <v>0</v>
      </c>
      <c r="U11" s="79">
        <f t="shared" si="0"/>
        <v>0</v>
      </c>
      <c r="V11" s="79"/>
      <c r="W11" s="79">
        <f t="shared" ref="W11:W18" si="3">SUM(J11:U11)</f>
        <v>4825064.66</v>
      </c>
    </row>
    <row r="12" spans="1:23" x14ac:dyDescent="0.2">
      <c r="A12" s="52">
        <v>241664</v>
      </c>
      <c r="B12" s="32" t="s">
        <v>193</v>
      </c>
      <c r="C12" s="80">
        <v>46387</v>
      </c>
      <c r="D12" s="121">
        <f t="shared" si="1"/>
        <v>12</v>
      </c>
      <c r="F12" s="162">
        <v>0</v>
      </c>
      <c r="G12" s="79">
        <v>400000</v>
      </c>
      <c r="H12" s="79">
        <v>400000</v>
      </c>
      <c r="I12" s="79"/>
      <c r="J12" s="79">
        <f t="shared" si="2"/>
        <v>0</v>
      </c>
      <c r="K12" s="79">
        <f t="shared" si="0"/>
        <v>0</v>
      </c>
      <c r="L12" s="79">
        <f t="shared" si="0"/>
        <v>0</v>
      </c>
      <c r="M12" s="79">
        <f t="shared" si="0"/>
        <v>0</v>
      </c>
      <c r="N12" s="79">
        <f t="shared" si="0"/>
        <v>0</v>
      </c>
      <c r="O12" s="79">
        <f t="shared" si="0"/>
        <v>0</v>
      </c>
      <c r="P12" s="79">
        <f t="shared" si="0"/>
        <v>0</v>
      </c>
      <c r="Q12" s="79">
        <f t="shared" si="0"/>
        <v>0</v>
      </c>
      <c r="R12" s="79">
        <f t="shared" si="0"/>
        <v>0</v>
      </c>
      <c r="S12" s="79">
        <f t="shared" si="0"/>
        <v>0</v>
      </c>
      <c r="T12" s="79">
        <f t="shared" si="0"/>
        <v>0</v>
      </c>
      <c r="U12" s="79">
        <f t="shared" si="0"/>
        <v>400000</v>
      </c>
      <c r="V12" s="79"/>
      <c r="W12" s="79">
        <f t="shared" si="3"/>
        <v>400000</v>
      </c>
    </row>
    <row r="13" spans="1:23" x14ac:dyDescent="0.2">
      <c r="A13" s="52" t="s">
        <v>194</v>
      </c>
      <c r="B13" s="32" t="s">
        <v>195</v>
      </c>
      <c r="C13" s="80">
        <v>46387</v>
      </c>
      <c r="D13" s="121">
        <f t="shared" si="1"/>
        <v>12</v>
      </c>
      <c r="F13" s="162">
        <v>0</v>
      </c>
      <c r="G13" s="79">
        <v>170000</v>
      </c>
      <c r="H13" s="79">
        <v>170000</v>
      </c>
      <c r="I13" s="79"/>
      <c r="J13" s="79">
        <f t="shared" si="2"/>
        <v>0</v>
      </c>
      <c r="K13" s="79">
        <f t="shared" si="0"/>
        <v>0</v>
      </c>
      <c r="L13" s="79">
        <f t="shared" si="0"/>
        <v>0</v>
      </c>
      <c r="M13" s="79">
        <f t="shared" si="0"/>
        <v>0</v>
      </c>
      <c r="N13" s="79">
        <f t="shared" si="0"/>
        <v>0</v>
      </c>
      <c r="O13" s="79">
        <f t="shared" si="0"/>
        <v>0</v>
      </c>
      <c r="P13" s="79">
        <f t="shared" si="0"/>
        <v>0</v>
      </c>
      <c r="Q13" s="79">
        <f t="shared" si="0"/>
        <v>0</v>
      </c>
      <c r="R13" s="79">
        <f t="shared" si="0"/>
        <v>0</v>
      </c>
      <c r="S13" s="79">
        <f t="shared" si="0"/>
        <v>0</v>
      </c>
      <c r="T13" s="79">
        <f t="shared" si="0"/>
        <v>0</v>
      </c>
      <c r="U13" s="79">
        <f t="shared" si="0"/>
        <v>170000</v>
      </c>
      <c r="V13" s="79"/>
      <c r="W13" s="79">
        <f t="shared" si="3"/>
        <v>170000</v>
      </c>
    </row>
    <row r="14" spans="1:23" x14ac:dyDescent="0.2">
      <c r="A14" s="52" t="s">
        <v>357</v>
      </c>
      <c r="B14" s="32" t="s">
        <v>130</v>
      </c>
      <c r="C14" s="80">
        <v>46387</v>
      </c>
      <c r="D14" s="121">
        <f t="shared" si="1"/>
        <v>12</v>
      </c>
      <c r="F14" s="162">
        <v>0</v>
      </c>
      <c r="G14" s="79">
        <v>545659.83899999992</v>
      </c>
      <c r="H14" s="79">
        <v>545659.83899999992</v>
      </c>
      <c r="I14" s="79"/>
      <c r="J14" s="79">
        <f t="shared" si="2"/>
        <v>0</v>
      </c>
      <c r="K14" s="79">
        <f t="shared" si="0"/>
        <v>0</v>
      </c>
      <c r="L14" s="79">
        <f t="shared" si="0"/>
        <v>0</v>
      </c>
      <c r="M14" s="79">
        <f t="shared" si="0"/>
        <v>0</v>
      </c>
      <c r="N14" s="79">
        <f t="shared" si="0"/>
        <v>0</v>
      </c>
      <c r="O14" s="79">
        <f t="shared" si="0"/>
        <v>0</v>
      </c>
      <c r="P14" s="79">
        <f t="shared" si="0"/>
        <v>0</v>
      </c>
      <c r="Q14" s="79">
        <f t="shared" si="0"/>
        <v>0</v>
      </c>
      <c r="R14" s="79">
        <f t="shared" si="0"/>
        <v>0</v>
      </c>
      <c r="S14" s="79">
        <f t="shared" si="0"/>
        <v>0</v>
      </c>
      <c r="T14" s="79">
        <f t="shared" si="0"/>
        <v>0</v>
      </c>
      <c r="U14" s="79">
        <f t="shared" si="0"/>
        <v>545659.83899999992</v>
      </c>
      <c r="V14" s="79"/>
      <c r="W14" s="79">
        <f t="shared" si="3"/>
        <v>545659.83899999992</v>
      </c>
    </row>
    <row r="15" spans="1:23" x14ac:dyDescent="0.2">
      <c r="A15" s="52" t="s">
        <v>358</v>
      </c>
      <c r="B15" s="32" t="s">
        <v>131</v>
      </c>
      <c r="C15" s="80">
        <v>46387</v>
      </c>
      <c r="D15" s="121">
        <f t="shared" si="1"/>
        <v>12</v>
      </c>
      <c r="F15" s="162">
        <v>0</v>
      </c>
      <c r="G15" s="79">
        <v>661159.83899999992</v>
      </c>
      <c r="H15" s="79">
        <v>661159.83899999992</v>
      </c>
      <c r="I15" s="79"/>
      <c r="J15" s="79">
        <f t="shared" si="2"/>
        <v>0</v>
      </c>
      <c r="K15" s="79">
        <f t="shared" si="0"/>
        <v>0</v>
      </c>
      <c r="L15" s="79">
        <f t="shared" si="0"/>
        <v>0</v>
      </c>
      <c r="M15" s="79">
        <f t="shared" si="0"/>
        <v>0</v>
      </c>
      <c r="N15" s="79">
        <f t="shared" si="0"/>
        <v>0</v>
      </c>
      <c r="O15" s="79">
        <f t="shared" si="0"/>
        <v>0</v>
      </c>
      <c r="P15" s="79">
        <f t="shared" si="0"/>
        <v>0</v>
      </c>
      <c r="Q15" s="79">
        <f t="shared" si="0"/>
        <v>0</v>
      </c>
      <c r="R15" s="79">
        <f t="shared" si="0"/>
        <v>0</v>
      </c>
      <c r="S15" s="79">
        <f t="shared" si="0"/>
        <v>0</v>
      </c>
      <c r="T15" s="79">
        <f t="shared" si="0"/>
        <v>0</v>
      </c>
      <c r="U15" s="79">
        <f t="shared" si="0"/>
        <v>661159.83899999992</v>
      </c>
      <c r="V15" s="79"/>
      <c r="W15" s="79">
        <f t="shared" si="3"/>
        <v>661159.83899999992</v>
      </c>
    </row>
    <row r="16" spans="1:23" x14ac:dyDescent="0.2">
      <c r="A16" s="52" t="s">
        <v>359</v>
      </c>
      <c r="B16" s="32" t="s">
        <v>132</v>
      </c>
      <c r="C16" s="80">
        <v>46387</v>
      </c>
      <c r="D16" s="121">
        <f t="shared" si="1"/>
        <v>12</v>
      </c>
      <c r="F16" s="162">
        <v>0</v>
      </c>
      <c r="G16" s="79">
        <v>804358.09849999996</v>
      </c>
      <c r="H16" s="79">
        <v>804358.09849999996</v>
      </c>
      <c r="I16" s="79"/>
      <c r="J16" s="79">
        <f t="shared" si="2"/>
        <v>0</v>
      </c>
      <c r="K16" s="79">
        <f t="shared" si="0"/>
        <v>0</v>
      </c>
      <c r="L16" s="79">
        <f t="shared" si="0"/>
        <v>0</v>
      </c>
      <c r="M16" s="79">
        <f t="shared" si="0"/>
        <v>0</v>
      </c>
      <c r="N16" s="79">
        <f t="shared" si="0"/>
        <v>0</v>
      </c>
      <c r="O16" s="79">
        <f t="shared" si="0"/>
        <v>0</v>
      </c>
      <c r="P16" s="79">
        <f t="shared" si="0"/>
        <v>0</v>
      </c>
      <c r="Q16" s="79">
        <f t="shared" si="0"/>
        <v>0</v>
      </c>
      <c r="R16" s="79">
        <f t="shared" si="0"/>
        <v>0</v>
      </c>
      <c r="S16" s="79">
        <f t="shared" si="0"/>
        <v>0</v>
      </c>
      <c r="T16" s="79">
        <f t="shared" si="0"/>
        <v>0</v>
      </c>
      <c r="U16" s="79">
        <f t="shared" si="0"/>
        <v>804358.09849999996</v>
      </c>
      <c r="V16" s="79"/>
      <c r="W16" s="79">
        <f t="shared" si="3"/>
        <v>804358.09849999996</v>
      </c>
    </row>
    <row r="17" spans="1:23" x14ac:dyDescent="0.2">
      <c r="A17" s="52" t="s">
        <v>360</v>
      </c>
      <c r="B17" s="32" t="s">
        <v>133</v>
      </c>
      <c r="C17" s="80">
        <v>46387</v>
      </c>
      <c r="D17" s="121">
        <f t="shared" si="1"/>
        <v>12</v>
      </c>
      <c r="F17" s="162">
        <v>0</v>
      </c>
      <c r="G17" s="79">
        <v>319907.15150000004</v>
      </c>
      <c r="H17" s="79">
        <v>319907.15150000004</v>
      </c>
      <c r="I17" s="79"/>
      <c r="J17" s="79">
        <f t="shared" si="2"/>
        <v>0</v>
      </c>
      <c r="K17" s="79">
        <f t="shared" si="0"/>
        <v>0</v>
      </c>
      <c r="L17" s="79">
        <f t="shared" si="0"/>
        <v>0</v>
      </c>
      <c r="M17" s="79">
        <f t="shared" si="0"/>
        <v>0</v>
      </c>
      <c r="N17" s="79">
        <f t="shared" si="0"/>
        <v>0</v>
      </c>
      <c r="O17" s="79">
        <f t="shared" si="0"/>
        <v>0</v>
      </c>
      <c r="P17" s="79">
        <f t="shared" si="0"/>
        <v>0</v>
      </c>
      <c r="Q17" s="79">
        <f t="shared" si="0"/>
        <v>0</v>
      </c>
      <c r="R17" s="79">
        <f t="shared" si="0"/>
        <v>0</v>
      </c>
      <c r="S17" s="79">
        <f t="shared" si="0"/>
        <v>0</v>
      </c>
      <c r="T17" s="79">
        <f t="shared" si="0"/>
        <v>0</v>
      </c>
      <c r="U17" s="79">
        <f t="shared" si="0"/>
        <v>319907.15150000004</v>
      </c>
      <c r="V17" s="79"/>
      <c r="W17" s="79">
        <f t="shared" si="3"/>
        <v>319907.15150000004</v>
      </c>
    </row>
    <row r="18" spans="1:23" x14ac:dyDescent="0.2">
      <c r="A18" s="52" t="s">
        <v>361</v>
      </c>
      <c r="B18" s="32" t="s">
        <v>139</v>
      </c>
      <c r="C18" s="80">
        <v>46387</v>
      </c>
      <c r="D18" s="121">
        <f t="shared" si="1"/>
        <v>12</v>
      </c>
      <c r="F18" s="162">
        <v>0</v>
      </c>
      <c r="G18" s="79">
        <v>1376200</v>
      </c>
      <c r="H18" s="79">
        <v>1376200</v>
      </c>
      <c r="I18" s="79"/>
      <c r="J18" s="79">
        <f t="shared" si="2"/>
        <v>0</v>
      </c>
      <c r="K18" s="79">
        <f t="shared" si="0"/>
        <v>0</v>
      </c>
      <c r="L18" s="79">
        <f t="shared" si="0"/>
        <v>0</v>
      </c>
      <c r="M18" s="79">
        <f t="shared" si="0"/>
        <v>0</v>
      </c>
      <c r="N18" s="79">
        <f t="shared" si="0"/>
        <v>0</v>
      </c>
      <c r="O18" s="79">
        <f t="shared" si="0"/>
        <v>0</v>
      </c>
      <c r="P18" s="79">
        <f t="shared" si="0"/>
        <v>0</v>
      </c>
      <c r="Q18" s="79">
        <f t="shared" si="0"/>
        <v>0</v>
      </c>
      <c r="R18" s="79">
        <f t="shared" si="0"/>
        <v>0</v>
      </c>
      <c r="S18" s="79">
        <f t="shared" si="0"/>
        <v>0</v>
      </c>
      <c r="T18" s="79">
        <f t="shared" si="0"/>
        <v>0</v>
      </c>
      <c r="U18" s="79">
        <f t="shared" si="0"/>
        <v>1376200</v>
      </c>
      <c r="V18" s="79"/>
      <c r="W18" s="79">
        <f t="shared" si="3"/>
        <v>1376200</v>
      </c>
    </row>
    <row r="19" spans="1:23" x14ac:dyDescent="0.2">
      <c r="B19" s="68"/>
      <c r="C19" s="68"/>
      <c r="D19" s="68"/>
      <c r="F19" s="67"/>
      <c r="G19" s="67"/>
      <c r="H19" s="67"/>
      <c r="J19" s="67"/>
      <c r="K19" s="67"/>
      <c r="L19" s="67"/>
      <c r="M19" s="67"/>
      <c r="N19" s="67"/>
      <c r="O19" s="67"/>
      <c r="P19" s="67"/>
      <c r="Q19" s="67"/>
      <c r="R19" s="67"/>
      <c r="S19" s="67"/>
      <c r="T19" s="67"/>
      <c r="U19" s="67"/>
      <c r="W19" s="67"/>
    </row>
    <row r="20" spans="1:23" ht="16.5" thickBot="1" x14ac:dyDescent="0.3">
      <c r="A20" s="75" t="str">
        <f>"Total Transmission Forecasted "&amp;$C$4&amp;" In Service"</f>
        <v>Total Transmission Forecasted 2026 In Service</v>
      </c>
      <c r="B20" s="74"/>
      <c r="C20" s="35"/>
      <c r="D20" s="35"/>
      <c r="F20" s="36">
        <f>SUM(F8:F19)</f>
        <v>5801436.3900000006</v>
      </c>
      <c r="G20" s="36">
        <f>SUM(G8:G19)</f>
        <v>8134847.4279999994</v>
      </c>
      <c r="H20" s="36">
        <f>SUM(H8:H19)</f>
        <v>13936283.818</v>
      </c>
      <c r="J20" s="36">
        <f t="shared" ref="J20:U20" si="4">SUM(J8:J19)</f>
        <v>0</v>
      </c>
      <c r="K20" s="36">
        <f t="shared" si="4"/>
        <v>0</v>
      </c>
      <c r="L20" s="36">
        <f t="shared" si="4"/>
        <v>0</v>
      </c>
      <c r="M20" s="36">
        <f t="shared" si="4"/>
        <v>0</v>
      </c>
      <c r="N20" s="36">
        <f t="shared" si="4"/>
        <v>0</v>
      </c>
      <c r="O20" s="36">
        <f t="shared" si="4"/>
        <v>9658998.8900000006</v>
      </c>
      <c r="P20" s="36">
        <f t="shared" si="4"/>
        <v>0</v>
      </c>
      <c r="Q20" s="36">
        <f t="shared" si="4"/>
        <v>0</v>
      </c>
      <c r="R20" s="36">
        <f t="shared" si="4"/>
        <v>0</v>
      </c>
      <c r="S20" s="36">
        <f t="shared" si="4"/>
        <v>0</v>
      </c>
      <c r="T20" s="36">
        <f t="shared" si="4"/>
        <v>0</v>
      </c>
      <c r="U20" s="36">
        <f t="shared" si="4"/>
        <v>4277284.9279999994</v>
      </c>
      <c r="W20" s="36">
        <f>SUM(W8:W19)</f>
        <v>13936283.818</v>
      </c>
    </row>
    <row r="21" spans="1:23" ht="16.5" thickTop="1" x14ac:dyDescent="0.25">
      <c r="A21" s="69"/>
      <c r="B21" s="70"/>
      <c r="C21" s="70"/>
      <c r="D21" s="70"/>
      <c r="E21" s="70"/>
      <c r="F21" s="70"/>
      <c r="G21" s="70"/>
      <c r="H21" s="70"/>
      <c r="I21" s="70"/>
      <c r="J21" s="71"/>
      <c r="K21" s="71"/>
      <c r="L21" s="71"/>
      <c r="M21" s="71"/>
      <c r="N21" s="71"/>
      <c r="O21" s="71"/>
      <c r="P21" s="71"/>
      <c r="Q21" s="71"/>
      <c r="R21" s="71"/>
      <c r="S21" s="71"/>
      <c r="T21" s="71"/>
      <c r="U21" s="71"/>
      <c r="V21" s="71"/>
    </row>
    <row r="23" spans="1:23" ht="15.75" x14ac:dyDescent="0.25">
      <c r="A23" s="69"/>
    </row>
    <row r="33" spans="1:22" x14ac:dyDescent="0.2">
      <c r="A33" s="72"/>
      <c r="B33" s="73"/>
      <c r="C33" s="73"/>
      <c r="D33" s="73"/>
      <c r="E33" s="73"/>
      <c r="F33" s="73"/>
      <c r="G33" s="73"/>
      <c r="H33" s="73"/>
      <c r="I33" s="73"/>
      <c r="J33" s="73"/>
      <c r="K33" s="73"/>
      <c r="L33" s="73"/>
      <c r="M33" s="73"/>
      <c r="N33" s="73"/>
      <c r="O33" s="73"/>
      <c r="P33" s="73"/>
      <c r="Q33" s="73"/>
      <c r="R33" s="73"/>
      <c r="S33" s="73"/>
      <c r="T33" s="73"/>
      <c r="U33" s="73"/>
      <c r="V33" s="73"/>
    </row>
    <row r="34" spans="1:22" x14ac:dyDescent="0.2">
      <c r="A34" s="72"/>
      <c r="B34" s="73"/>
      <c r="C34" s="73"/>
      <c r="D34" s="73"/>
      <c r="E34" s="73"/>
      <c r="F34" s="73"/>
      <c r="G34" s="73"/>
      <c r="H34" s="73"/>
      <c r="I34" s="73"/>
      <c r="J34" s="73"/>
      <c r="K34" s="73"/>
      <c r="L34" s="73"/>
      <c r="M34" s="73"/>
      <c r="N34" s="73"/>
      <c r="O34" s="73"/>
      <c r="P34" s="73"/>
      <c r="Q34" s="73"/>
      <c r="R34" s="73"/>
      <c r="S34" s="73"/>
      <c r="T34" s="73"/>
      <c r="U34" s="73"/>
      <c r="V34" s="73"/>
    </row>
    <row r="35" spans="1:22" x14ac:dyDescent="0.2">
      <c r="A35" s="72"/>
      <c r="B35" s="73"/>
      <c r="C35" s="73"/>
      <c r="D35" s="73"/>
      <c r="E35" s="73"/>
      <c r="F35" s="73"/>
      <c r="G35" s="73"/>
      <c r="H35" s="73"/>
      <c r="I35" s="73"/>
      <c r="J35" s="73"/>
      <c r="K35" s="73"/>
      <c r="L35" s="73"/>
      <c r="M35" s="73"/>
      <c r="N35" s="73"/>
      <c r="O35" s="73"/>
      <c r="P35" s="73"/>
      <c r="Q35" s="73"/>
      <c r="R35" s="73"/>
      <c r="S35" s="73"/>
      <c r="T35" s="73"/>
      <c r="U35" s="73"/>
      <c r="V35" s="73"/>
    </row>
    <row r="36" spans="1:22" x14ac:dyDescent="0.2">
      <c r="A36" s="72"/>
      <c r="B36" s="73"/>
      <c r="C36" s="73"/>
      <c r="D36" s="73"/>
      <c r="E36" s="73"/>
      <c r="F36" s="73"/>
      <c r="G36" s="73"/>
      <c r="H36" s="73"/>
      <c r="I36" s="73"/>
      <c r="J36" s="73"/>
      <c r="K36" s="73"/>
      <c r="L36" s="73"/>
      <c r="M36" s="73"/>
      <c r="N36" s="73"/>
      <c r="O36" s="73"/>
      <c r="P36" s="73"/>
      <c r="Q36" s="73"/>
      <c r="R36" s="73"/>
      <c r="S36" s="73"/>
      <c r="T36" s="73"/>
      <c r="U36" s="73"/>
      <c r="V36" s="73"/>
    </row>
    <row r="37" spans="1:22" x14ac:dyDescent="0.2">
      <c r="A37" s="72"/>
      <c r="B37" s="73"/>
      <c r="C37" s="73"/>
      <c r="D37" s="73"/>
      <c r="E37" s="73"/>
      <c r="F37" s="73"/>
      <c r="G37" s="73"/>
      <c r="H37" s="73"/>
      <c r="I37" s="73"/>
      <c r="J37" s="73"/>
      <c r="K37" s="73"/>
      <c r="L37" s="73"/>
      <c r="M37" s="73"/>
      <c r="N37" s="73"/>
      <c r="O37" s="73"/>
      <c r="P37" s="73"/>
      <c r="Q37" s="73"/>
      <c r="R37" s="73"/>
      <c r="S37" s="73"/>
      <c r="T37" s="73"/>
      <c r="U37" s="73"/>
      <c r="V37" s="73"/>
    </row>
    <row r="38" spans="1:22" x14ac:dyDescent="0.2">
      <c r="A38" s="72"/>
      <c r="B38" s="73"/>
      <c r="C38" s="73"/>
      <c r="D38" s="73"/>
      <c r="E38" s="73"/>
      <c r="F38" s="73"/>
      <c r="G38" s="73"/>
      <c r="H38" s="73"/>
      <c r="I38" s="73"/>
      <c r="J38" s="73"/>
      <c r="K38" s="73"/>
      <c r="L38" s="73"/>
      <c r="M38" s="73"/>
      <c r="N38" s="73"/>
      <c r="O38" s="73"/>
      <c r="P38" s="73"/>
      <c r="Q38" s="73"/>
      <c r="R38" s="73"/>
      <c r="S38" s="73"/>
      <c r="T38" s="73"/>
      <c r="U38" s="73"/>
      <c r="V38" s="73"/>
    </row>
    <row r="39" spans="1:22" x14ac:dyDescent="0.2">
      <c r="A39" s="72"/>
      <c r="B39" s="73"/>
      <c r="C39" s="73"/>
      <c r="D39" s="73"/>
      <c r="E39" s="73"/>
      <c r="F39" s="73"/>
      <c r="G39" s="73"/>
      <c r="H39" s="73"/>
      <c r="I39" s="73"/>
      <c r="J39" s="73"/>
      <c r="K39" s="73"/>
      <c r="L39" s="73"/>
      <c r="M39" s="73"/>
      <c r="N39" s="73"/>
      <c r="O39" s="73"/>
      <c r="P39" s="73"/>
      <c r="Q39" s="73"/>
      <c r="R39" s="73"/>
      <c r="S39" s="73"/>
      <c r="T39" s="73"/>
      <c r="U39" s="73"/>
      <c r="V39" s="73"/>
    </row>
    <row r="40" spans="1:22" x14ac:dyDescent="0.2">
      <c r="A40" s="72"/>
      <c r="B40" s="73"/>
      <c r="C40" s="73"/>
      <c r="D40" s="73"/>
      <c r="E40" s="73"/>
      <c r="F40" s="73"/>
      <c r="G40" s="73"/>
      <c r="H40" s="73"/>
      <c r="I40" s="73"/>
      <c r="J40" s="73"/>
      <c r="K40" s="73"/>
      <c r="L40" s="73"/>
      <c r="M40" s="73"/>
      <c r="N40" s="73"/>
      <c r="O40" s="73"/>
      <c r="P40" s="73"/>
      <c r="Q40" s="73"/>
      <c r="R40" s="73"/>
      <c r="S40" s="73"/>
      <c r="T40" s="73"/>
      <c r="U40" s="73"/>
      <c r="V40" s="73"/>
    </row>
    <row r="41" spans="1:22" x14ac:dyDescent="0.2">
      <c r="A41" s="72"/>
      <c r="B41" s="73"/>
      <c r="C41" s="73"/>
      <c r="D41" s="73"/>
      <c r="E41" s="73"/>
      <c r="F41" s="73"/>
      <c r="G41" s="73"/>
      <c r="H41" s="73"/>
      <c r="I41" s="73"/>
      <c r="J41" s="73"/>
      <c r="K41" s="73"/>
      <c r="L41" s="73"/>
      <c r="M41" s="73"/>
      <c r="N41" s="73"/>
      <c r="O41" s="73"/>
      <c r="P41" s="73"/>
      <c r="Q41" s="73"/>
      <c r="R41" s="73"/>
      <c r="S41" s="73"/>
      <c r="T41" s="73"/>
      <c r="U41" s="73"/>
      <c r="V41" s="73"/>
    </row>
    <row r="42" spans="1:22" x14ac:dyDescent="0.2">
      <c r="A42" s="72"/>
      <c r="B42" s="73"/>
      <c r="C42" s="73"/>
      <c r="D42" s="73"/>
      <c r="E42" s="73"/>
      <c r="F42" s="73"/>
      <c r="G42" s="73"/>
      <c r="H42" s="73"/>
      <c r="I42" s="73"/>
      <c r="J42" s="73"/>
      <c r="K42" s="73"/>
      <c r="L42" s="73"/>
      <c r="M42" s="73"/>
      <c r="N42" s="73"/>
      <c r="O42" s="73"/>
      <c r="P42" s="73"/>
      <c r="Q42" s="73"/>
      <c r="R42" s="73"/>
      <c r="S42" s="73"/>
      <c r="T42" s="73"/>
      <c r="U42" s="73"/>
      <c r="V42" s="73"/>
    </row>
    <row r="43" spans="1:22" x14ac:dyDescent="0.2">
      <c r="A43" s="72"/>
      <c r="B43" s="73"/>
      <c r="C43" s="73"/>
      <c r="D43" s="73"/>
      <c r="E43" s="73"/>
      <c r="F43" s="73"/>
      <c r="G43" s="73"/>
      <c r="H43" s="73"/>
      <c r="I43" s="73"/>
      <c r="J43" s="73"/>
      <c r="K43" s="73"/>
      <c r="L43" s="73"/>
      <c r="M43" s="73"/>
      <c r="N43" s="73"/>
      <c r="O43" s="73"/>
      <c r="P43" s="73"/>
      <c r="Q43" s="73"/>
      <c r="R43" s="73"/>
      <c r="S43" s="73"/>
      <c r="T43" s="73"/>
      <c r="U43" s="73"/>
      <c r="V43" s="73"/>
    </row>
    <row r="44" spans="1:22" x14ac:dyDescent="0.2">
      <c r="A44" s="72"/>
      <c r="B44" s="73"/>
      <c r="C44" s="73"/>
      <c r="D44" s="73"/>
      <c r="E44" s="73"/>
      <c r="F44" s="73"/>
      <c r="G44" s="73"/>
      <c r="H44" s="73"/>
      <c r="I44" s="73"/>
      <c r="J44" s="73"/>
      <c r="K44" s="73"/>
      <c r="L44" s="73"/>
      <c r="M44" s="73"/>
      <c r="N44" s="73"/>
      <c r="O44" s="73"/>
      <c r="P44" s="73"/>
      <c r="Q44" s="73"/>
      <c r="R44" s="73"/>
      <c r="S44" s="73"/>
      <c r="T44" s="73"/>
      <c r="U44" s="73"/>
      <c r="V44" s="73"/>
    </row>
    <row r="45" spans="1:22" x14ac:dyDescent="0.2">
      <c r="A45" s="72"/>
      <c r="B45" s="73"/>
      <c r="C45" s="73"/>
      <c r="D45" s="73"/>
      <c r="E45" s="73"/>
      <c r="F45" s="73"/>
      <c r="G45" s="73"/>
      <c r="H45" s="73"/>
      <c r="I45" s="73"/>
      <c r="J45" s="73"/>
      <c r="K45" s="73"/>
      <c r="L45" s="73"/>
      <c r="M45" s="73"/>
      <c r="N45" s="73"/>
      <c r="O45" s="73"/>
      <c r="P45" s="73"/>
      <c r="Q45" s="73"/>
      <c r="R45" s="73"/>
      <c r="S45" s="73"/>
      <c r="T45" s="73"/>
      <c r="U45" s="73"/>
      <c r="V45" s="73"/>
    </row>
    <row r="46" spans="1:22" x14ac:dyDescent="0.2">
      <c r="A46" s="72"/>
      <c r="B46" s="73"/>
      <c r="C46" s="73"/>
      <c r="D46" s="73"/>
      <c r="E46" s="73"/>
      <c r="F46" s="73"/>
      <c r="G46" s="73"/>
      <c r="H46" s="73"/>
      <c r="I46" s="73"/>
      <c r="J46" s="73"/>
      <c r="K46" s="73"/>
      <c r="L46" s="73"/>
      <c r="M46" s="73"/>
      <c r="N46" s="73"/>
      <c r="O46" s="73"/>
      <c r="P46" s="73"/>
      <c r="Q46" s="73"/>
      <c r="R46" s="73"/>
      <c r="S46" s="73"/>
      <c r="T46" s="73"/>
      <c r="U46" s="73"/>
      <c r="V46" s="73"/>
    </row>
    <row r="47" spans="1:22" x14ac:dyDescent="0.2">
      <c r="A47" s="72"/>
      <c r="B47" s="73"/>
      <c r="C47" s="73"/>
      <c r="D47" s="73"/>
      <c r="E47" s="73"/>
      <c r="F47" s="73"/>
      <c r="G47" s="73"/>
      <c r="H47" s="73"/>
      <c r="I47" s="73"/>
      <c r="J47" s="73"/>
      <c r="K47" s="73"/>
      <c r="L47" s="73"/>
      <c r="M47" s="73"/>
      <c r="N47" s="73"/>
      <c r="O47" s="73"/>
      <c r="P47" s="73"/>
      <c r="Q47" s="73"/>
      <c r="R47" s="73"/>
      <c r="S47" s="73"/>
      <c r="T47" s="73"/>
      <c r="U47" s="73"/>
      <c r="V47" s="73"/>
    </row>
    <row r="48" spans="1:22" x14ac:dyDescent="0.2">
      <c r="A48" s="72"/>
      <c r="B48" s="73"/>
      <c r="C48" s="73"/>
      <c r="D48" s="73"/>
      <c r="E48" s="73"/>
      <c r="F48" s="73"/>
      <c r="G48" s="73"/>
      <c r="H48" s="73"/>
      <c r="I48" s="73"/>
      <c r="J48" s="73"/>
      <c r="K48" s="73"/>
      <c r="L48" s="73"/>
      <c r="M48" s="73"/>
      <c r="N48" s="73"/>
      <c r="O48" s="73"/>
      <c r="P48" s="73"/>
      <c r="Q48" s="73"/>
      <c r="R48" s="73"/>
      <c r="S48" s="73"/>
      <c r="T48" s="73"/>
      <c r="U48" s="73"/>
      <c r="V48" s="73"/>
    </row>
    <row r="49" spans="1:22" x14ac:dyDescent="0.2">
      <c r="A49" s="72"/>
      <c r="B49" s="73"/>
      <c r="C49" s="73"/>
      <c r="D49" s="73"/>
      <c r="E49" s="73"/>
      <c r="F49" s="73"/>
      <c r="G49" s="73"/>
      <c r="H49" s="73"/>
      <c r="I49" s="73"/>
      <c r="J49" s="73"/>
      <c r="K49" s="73"/>
      <c r="L49" s="73"/>
      <c r="M49" s="73"/>
      <c r="N49" s="73"/>
      <c r="O49" s="73"/>
      <c r="P49" s="73"/>
      <c r="Q49" s="73"/>
      <c r="R49" s="73"/>
      <c r="S49" s="73"/>
      <c r="T49" s="73"/>
      <c r="U49" s="73"/>
      <c r="V49" s="73"/>
    </row>
    <row r="50" spans="1:22" x14ac:dyDescent="0.2">
      <c r="A50" s="72"/>
      <c r="B50" s="73"/>
      <c r="C50" s="73"/>
      <c r="D50" s="73"/>
      <c r="E50" s="73"/>
      <c r="F50" s="73"/>
      <c r="G50" s="73"/>
      <c r="H50" s="73"/>
      <c r="I50" s="73"/>
      <c r="J50" s="73"/>
      <c r="K50" s="73"/>
      <c r="L50" s="73"/>
      <c r="M50" s="73"/>
      <c r="N50" s="73"/>
      <c r="O50" s="73"/>
      <c r="P50" s="73"/>
      <c r="Q50" s="73"/>
      <c r="R50" s="73"/>
      <c r="S50" s="73"/>
      <c r="T50" s="73"/>
      <c r="U50" s="73"/>
      <c r="V50" s="73"/>
    </row>
    <row r="51" spans="1:22" x14ac:dyDescent="0.2">
      <c r="A51" s="72"/>
      <c r="B51" s="73"/>
      <c r="C51" s="73"/>
      <c r="D51" s="73"/>
      <c r="E51" s="73"/>
      <c r="F51" s="73"/>
      <c r="G51" s="73"/>
      <c r="H51" s="73"/>
      <c r="I51" s="73"/>
      <c r="J51" s="73"/>
      <c r="K51" s="73"/>
      <c r="L51" s="73"/>
      <c r="M51" s="73"/>
      <c r="N51" s="73"/>
      <c r="O51" s="73"/>
      <c r="P51" s="73"/>
      <c r="Q51" s="73"/>
      <c r="R51" s="73"/>
      <c r="S51" s="73"/>
      <c r="T51" s="73"/>
      <c r="U51" s="73"/>
      <c r="V51" s="73"/>
    </row>
    <row r="52" spans="1:22" x14ac:dyDescent="0.2">
      <c r="A52" s="72"/>
      <c r="B52" s="73"/>
      <c r="C52" s="73"/>
      <c r="D52" s="73"/>
      <c r="E52" s="73"/>
      <c r="F52" s="73"/>
      <c r="G52" s="73"/>
      <c r="H52" s="73"/>
      <c r="I52" s="73"/>
      <c r="J52" s="73"/>
      <c r="K52" s="73"/>
      <c r="L52" s="73"/>
      <c r="M52" s="73"/>
      <c r="N52" s="73"/>
      <c r="O52" s="73"/>
      <c r="P52" s="73"/>
      <c r="Q52" s="73"/>
      <c r="R52" s="73"/>
      <c r="S52" s="73"/>
      <c r="T52" s="73"/>
      <c r="U52" s="73"/>
      <c r="V52" s="73"/>
    </row>
    <row r="53" spans="1:22" x14ac:dyDescent="0.2">
      <c r="A53" s="72"/>
      <c r="B53" s="73"/>
      <c r="C53" s="73"/>
      <c r="D53" s="73"/>
      <c r="E53" s="73"/>
      <c r="F53" s="73"/>
      <c r="G53" s="73"/>
      <c r="H53" s="73"/>
      <c r="I53" s="73"/>
      <c r="J53" s="73"/>
      <c r="K53" s="73"/>
      <c r="L53" s="73"/>
      <c r="M53" s="73"/>
      <c r="N53" s="73"/>
      <c r="O53" s="73"/>
      <c r="P53" s="73"/>
      <c r="Q53" s="73"/>
      <c r="R53" s="73"/>
      <c r="S53" s="73"/>
      <c r="T53" s="73"/>
      <c r="U53" s="73"/>
      <c r="V53" s="73"/>
    </row>
    <row r="54" spans="1:22" x14ac:dyDescent="0.2">
      <c r="A54" s="72"/>
      <c r="B54" s="73"/>
      <c r="C54" s="73"/>
      <c r="D54" s="73"/>
      <c r="E54" s="73"/>
      <c r="F54" s="73"/>
      <c r="G54" s="73"/>
      <c r="H54" s="73"/>
      <c r="I54" s="73"/>
      <c r="J54" s="73"/>
      <c r="K54" s="73"/>
      <c r="L54" s="73"/>
      <c r="M54" s="73"/>
      <c r="N54" s="73"/>
      <c r="O54" s="73"/>
      <c r="P54" s="73"/>
      <c r="Q54" s="73"/>
      <c r="R54" s="73"/>
      <c r="S54" s="73"/>
      <c r="T54" s="73"/>
      <c r="U54" s="73"/>
      <c r="V54" s="73"/>
    </row>
    <row r="55" spans="1:22" x14ac:dyDescent="0.2">
      <c r="A55" s="72"/>
      <c r="B55" s="73"/>
      <c r="C55" s="73"/>
      <c r="D55" s="73"/>
      <c r="E55" s="73"/>
      <c r="F55" s="73"/>
      <c r="G55" s="73"/>
      <c r="H55" s="73"/>
      <c r="I55" s="73"/>
      <c r="J55" s="73"/>
      <c r="K55" s="73"/>
      <c r="L55" s="73"/>
      <c r="M55" s="73"/>
      <c r="N55" s="73"/>
      <c r="O55" s="73"/>
      <c r="P55" s="73"/>
      <c r="Q55" s="73"/>
      <c r="R55" s="73"/>
      <c r="S55" s="73"/>
      <c r="T55" s="73"/>
      <c r="U55" s="73"/>
      <c r="V55" s="73"/>
    </row>
    <row r="56" spans="1:22" x14ac:dyDescent="0.2">
      <c r="A56" s="72"/>
      <c r="B56" s="73"/>
      <c r="C56" s="73"/>
      <c r="D56" s="73"/>
      <c r="E56" s="73"/>
      <c r="F56" s="73"/>
      <c r="G56" s="73"/>
      <c r="H56" s="73"/>
      <c r="I56" s="73"/>
      <c r="J56" s="73"/>
      <c r="K56" s="73"/>
      <c r="L56" s="73"/>
      <c r="M56" s="73"/>
      <c r="N56" s="73"/>
      <c r="O56" s="73"/>
      <c r="P56" s="73"/>
      <c r="Q56" s="73"/>
      <c r="R56" s="73"/>
      <c r="S56" s="73"/>
      <c r="T56" s="73"/>
      <c r="U56" s="73"/>
      <c r="V56" s="73"/>
    </row>
    <row r="57" spans="1:22" x14ac:dyDescent="0.2">
      <c r="A57" s="72"/>
      <c r="B57" s="73"/>
      <c r="C57" s="73"/>
      <c r="D57" s="73"/>
      <c r="E57" s="73"/>
      <c r="F57" s="73"/>
      <c r="G57" s="73"/>
      <c r="H57" s="73"/>
      <c r="I57" s="73"/>
      <c r="J57" s="73"/>
      <c r="K57" s="73"/>
      <c r="L57" s="73"/>
      <c r="M57" s="73"/>
      <c r="N57" s="73"/>
      <c r="O57" s="73"/>
      <c r="P57" s="73"/>
      <c r="Q57" s="73"/>
      <c r="R57" s="73"/>
      <c r="S57" s="73"/>
      <c r="T57" s="73"/>
      <c r="U57" s="73"/>
      <c r="V57" s="73"/>
    </row>
    <row r="58" spans="1:22" x14ac:dyDescent="0.2">
      <c r="A58" s="72"/>
      <c r="B58" s="73"/>
      <c r="C58" s="73"/>
      <c r="D58" s="73"/>
      <c r="E58" s="73"/>
      <c r="F58" s="73"/>
      <c r="G58" s="73"/>
      <c r="H58" s="73"/>
      <c r="I58" s="73"/>
      <c r="J58" s="73"/>
      <c r="K58" s="73"/>
      <c r="L58" s="73"/>
      <c r="M58" s="73"/>
      <c r="N58" s="73"/>
      <c r="O58" s="73"/>
      <c r="P58" s="73"/>
      <c r="Q58" s="73"/>
      <c r="R58" s="73"/>
      <c r="S58" s="73"/>
      <c r="T58" s="73"/>
      <c r="U58" s="73"/>
      <c r="V58" s="73"/>
    </row>
  </sheetData>
  <mergeCells count="3">
    <mergeCell ref="B1:U1"/>
    <mergeCell ref="B3:U3"/>
    <mergeCell ref="B2:U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F9E0-CE15-4135-9564-C767A4E4079B}">
  <sheetPr>
    <pageSetUpPr fitToPage="1"/>
  </sheetPr>
  <dimension ref="A1:X468"/>
  <sheetViews>
    <sheetView topLeftCell="A33" zoomScale="90" zoomScaleNormal="90" workbookViewId="0">
      <selection activeCell="A33" sqref="A33"/>
    </sheetView>
  </sheetViews>
  <sheetFormatPr defaultColWidth="9.140625" defaultRowHeight="15" outlineLevelRow="1" x14ac:dyDescent="0.25"/>
  <cols>
    <col min="1" max="1" width="9.140625" style="119"/>
    <col min="2" max="2" width="12.42578125" style="119" customWidth="1"/>
    <col min="3" max="3" width="4.5703125" style="158" customWidth="1"/>
    <col min="4" max="4" width="18.85546875" style="119" customWidth="1"/>
    <col min="5" max="5" width="46.5703125" style="119" customWidth="1"/>
    <col min="6" max="7" width="12.28515625" style="120" customWidth="1"/>
    <col min="8" max="8" width="36.140625" style="120" customWidth="1"/>
    <col min="9" max="9" width="16.140625" style="130" customWidth="1"/>
    <col min="10" max="10" width="13" style="181" bestFit="1" customWidth="1"/>
    <col min="11" max="11" width="12.28515625" style="119" bestFit="1" customWidth="1"/>
    <col min="12" max="12" width="13" style="119" bestFit="1" customWidth="1"/>
    <col min="13" max="13" width="15.5703125" style="119" bestFit="1" customWidth="1"/>
    <col min="14" max="17" width="14.28515625" style="119" bestFit="1" customWidth="1"/>
    <col min="18" max="18" width="14.28515625" style="119" customWidth="1"/>
    <col min="19" max="19" width="14.28515625" style="119" bestFit="1" customWidth="1"/>
    <col min="20" max="20" width="16.5703125" style="119" customWidth="1"/>
    <col min="21" max="21" width="14.28515625" style="119" bestFit="1" customWidth="1"/>
    <col min="22" max="22" width="2.85546875" style="119" customWidth="1"/>
    <col min="23" max="23" width="17.85546875" style="119" customWidth="1"/>
    <col min="24" max="16384" width="9.140625" style="119"/>
  </cols>
  <sheetData>
    <row r="1" spans="8:23" hidden="1" outlineLevel="1" x14ac:dyDescent="0.25">
      <c r="H1" s="175" t="s">
        <v>364</v>
      </c>
    </row>
    <row r="2" spans="8:23" hidden="1" outlineLevel="1" x14ac:dyDescent="0.25">
      <c r="H2" s="207">
        <v>1</v>
      </c>
      <c r="I2" s="208">
        <v>2</v>
      </c>
      <c r="J2" s="207">
        <v>3</v>
      </c>
      <c r="K2" s="207">
        <v>4</v>
      </c>
      <c r="L2" s="207">
        <v>5</v>
      </c>
      <c r="M2" s="207">
        <v>6</v>
      </c>
      <c r="N2" s="207">
        <v>7</v>
      </c>
      <c r="O2" s="207">
        <v>8</v>
      </c>
      <c r="P2" s="207">
        <v>9</v>
      </c>
      <c r="Q2" s="207">
        <v>10</v>
      </c>
      <c r="R2" s="207">
        <v>11</v>
      </c>
      <c r="S2" s="207">
        <v>12</v>
      </c>
      <c r="T2" s="207">
        <v>13</v>
      </c>
      <c r="U2" s="207">
        <v>14</v>
      </c>
      <c r="V2" s="207">
        <v>15</v>
      </c>
      <c r="W2" s="207">
        <v>16</v>
      </c>
    </row>
    <row r="3" spans="8:23" ht="15.75" hidden="1" outlineLevel="1" x14ac:dyDescent="0.25">
      <c r="J3" s="182" t="str">
        <f>J$40</f>
        <v>Jan-25</v>
      </c>
      <c r="K3" s="90" t="str">
        <f t="shared" ref="K3:U3" si="0">K$40</f>
        <v>Feb-25</v>
      </c>
      <c r="L3" s="90" t="str">
        <f t="shared" si="0"/>
        <v>Mar-25</v>
      </c>
      <c r="M3" s="90" t="str">
        <f t="shared" si="0"/>
        <v>Apr-25</v>
      </c>
      <c r="N3" s="90" t="str">
        <f t="shared" si="0"/>
        <v>May-25</v>
      </c>
      <c r="O3" s="90" t="str">
        <f t="shared" si="0"/>
        <v>Jun-25</v>
      </c>
      <c r="P3" s="90" t="str">
        <f t="shared" si="0"/>
        <v>Jul-25</v>
      </c>
      <c r="Q3" s="90" t="str">
        <f t="shared" si="0"/>
        <v>Aug-25</v>
      </c>
      <c r="R3" s="90" t="str">
        <f t="shared" si="0"/>
        <v>Sep-25</v>
      </c>
      <c r="S3" s="90" t="str">
        <f t="shared" si="0"/>
        <v>Oct-25</v>
      </c>
      <c r="T3" s="90" t="str">
        <f t="shared" si="0"/>
        <v>Nov-25</v>
      </c>
      <c r="U3" s="90" t="str">
        <f t="shared" si="0"/>
        <v>Dec-25</v>
      </c>
      <c r="W3" s="90" t="str">
        <f>W$40</f>
        <v>Total 2025</v>
      </c>
    </row>
    <row r="4" spans="8:23" hidden="1" outlineLevel="1" x14ac:dyDescent="0.25">
      <c r="H4" s="95" t="s">
        <v>280</v>
      </c>
      <c r="J4" s="183">
        <f t="shared" ref="J4:U10" si="1">SUMIF($H$45:$H$215,$H4,J$45:J$215)</f>
        <v>0</v>
      </c>
      <c r="K4" s="171">
        <f t="shared" si="1"/>
        <v>0</v>
      </c>
      <c r="L4" s="171">
        <f t="shared" si="1"/>
        <v>0</v>
      </c>
      <c r="M4" s="171">
        <f t="shared" si="1"/>
        <v>0</v>
      </c>
      <c r="N4" s="171">
        <f t="shared" si="1"/>
        <v>0</v>
      </c>
      <c r="O4" s="171">
        <f t="shared" si="1"/>
        <v>0</v>
      </c>
      <c r="P4" s="171">
        <f t="shared" si="1"/>
        <v>0</v>
      </c>
      <c r="Q4" s="171">
        <f t="shared" si="1"/>
        <v>0</v>
      </c>
      <c r="R4" s="171">
        <f t="shared" si="1"/>
        <v>0</v>
      </c>
      <c r="S4" s="171">
        <f t="shared" si="1"/>
        <v>0</v>
      </c>
      <c r="T4" s="171">
        <f t="shared" si="1"/>
        <v>0</v>
      </c>
      <c r="U4" s="171">
        <f t="shared" si="1"/>
        <v>0</v>
      </c>
      <c r="V4" s="172"/>
      <c r="W4" s="171">
        <f t="shared" ref="W4:W10" si="2">SUMIF($H$45:$H$215,$H4,W$45:W$215)</f>
        <v>0</v>
      </c>
    </row>
    <row r="5" spans="8:23" hidden="1" outlineLevel="1" x14ac:dyDescent="0.25">
      <c r="H5" s="95" t="s">
        <v>295</v>
      </c>
      <c r="J5" s="183">
        <f t="shared" si="1"/>
        <v>0</v>
      </c>
      <c r="K5" s="171">
        <f t="shared" si="1"/>
        <v>0</v>
      </c>
      <c r="L5" s="171">
        <f t="shared" si="1"/>
        <v>0</v>
      </c>
      <c r="M5" s="171">
        <f t="shared" si="1"/>
        <v>0</v>
      </c>
      <c r="N5" s="171">
        <f t="shared" si="1"/>
        <v>0</v>
      </c>
      <c r="O5" s="171">
        <f t="shared" si="1"/>
        <v>0</v>
      </c>
      <c r="P5" s="171">
        <f t="shared" si="1"/>
        <v>0</v>
      </c>
      <c r="Q5" s="171">
        <f t="shared" si="1"/>
        <v>0</v>
      </c>
      <c r="R5" s="171">
        <f t="shared" si="1"/>
        <v>0</v>
      </c>
      <c r="S5" s="171">
        <f t="shared" si="1"/>
        <v>0</v>
      </c>
      <c r="T5" s="171">
        <f t="shared" si="1"/>
        <v>0</v>
      </c>
      <c r="U5" s="171">
        <f t="shared" si="1"/>
        <v>0</v>
      </c>
      <c r="V5" s="172"/>
      <c r="W5" s="171">
        <f t="shared" si="2"/>
        <v>0</v>
      </c>
    </row>
    <row r="6" spans="8:23" hidden="1" outlineLevel="1" x14ac:dyDescent="0.25">
      <c r="H6" s="95" t="s">
        <v>123</v>
      </c>
      <c r="J6" s="183">
        <f t="shared" si="1"/>
        <v>0</v>
      </c>
      <c r="K6" s="171">
        <f t="shared" si="1"/>
        <v>0</v>
      </c>
      <c r="L6" s="171">
        <f t="shared" si="1"/>
        <v>0</v>
      </c>
      <c r="M6" s="171">
        <f t="shared" si="1"/>
        <v>0</v>
      </c>
      <c r="N6" s="171">
        <f t="shared" si="1"/>
        <v>0</v>
      </c>
      <c r="O6" s="171">
        <f t="shared" si="1"/>
        <v>0</v>
      </c>
      <c r="P6" s="171">
        <f t="shared" si="1"/>
        <v>0</v>
      </c>
      <c r="Q6" s="171">
        <f t="shared" si="1"/>
        <v>0</v>
      </c>
      <c r="R6" s="171">
        <f t="shared" si="1"/>
        <v>0</v>
      </c>
      <c r="S6" s="171">
        <f t="shared" si="1"/>
        <v>0</v>
      </c>
      <c r="T6" s="171">
        <f t="shared" si="1"/>
        <v>0</v>
      </c>
      <c r="U6" s="171">
        <f t="shared" si="1"/>
        <v>0</v>
      </c>
      <c r="V6" s="172"/>
      <c r="W6" s="171">
        <f t="shared" si="2"/>
        <v>0</v>
      </c>
    </row>
    <row r="7" spans="8:23" hidden="1" outlineLevel="1" x14ac:dyDescent="0.25">
      <c r="H7" s="95" t="s">
        <v>118</v>
      </c>
      <c r="J7" s="183">
        <f t="shared" si="1"/>
        <v>0</v>
      </c>
      <c r="K7" s="171">
        <f t="shared" si="1"/>
        <v>0</v>
      </c>
      <c r="L7" s="171">
        <f t="shared" si="1"/>
        <v>0</v>
      </c>
      <c r="M7" s="171">
        <f t="shared" si="1"/>
        <v>0</v>
      </c>
      <c r="N7" s="171">
        <f t="shared" si="1"/>
        <v>0</v>
      </c>
      <c r="O7" s="171">
        <f t="shared" si="1"/>
        <v>0</v>
      </c>
      <c r="P7" s="171">
        <f t="shared" si="1"/>
        <v>0</v>
      </c>
      <c r="Q7" s="171">
        <f t="shared" si="1"/>
        <v>0</v>
      </c>
      <c r="R7" s="171">
        <f t="shared" si="1"/>
        <v>0</v>
      </c>
      <c r="S7" s="171">
        <f t="shared" si="1"/>
        <v>0</v>
      </c>
      <c r="T7" s="171">
        <f t="shared" si="1"/>
        <v>0</v>
      </c>
      <c r="U7" s="171">
        <f t="shared" si="1"/>
        <v>0</v>
      </c>
      <c r="V7" s="172"/>
      <c r="W7" s="171">
        <f t="shared" si="2"/>
        <v>0</v>
      </c>
    </row>
    <row r="8" spans="8:23" hidden="1" outlineLevel="1" x14ac:dyDescent="0.25">
      <c r="H8" s="95" t="s">
        <v>249</v>
      </c>
      <c r="J8" s="183">
        <f t="shared" si="1"/>
        <v>0</v>
      </c>
      <c r="K8" s="171">
        <f t="shared" si="1"/>
        <v>0</v>
      </c>
      <c r="L8" s="171">
        <f t="shared" si="1"/>
        <v>0</v>
      </c>
      <c r="M8" s="171">
        <f t="shared" si="1"/>
        <v>0</v>
      </c>
      <c r="N8" s="171">
        <f t="shared" si="1"/>
        <v>0</v>
      </c>
      <c r="O8" s="171">
        <f t="shared" si="1"/>
        <v>0</v>
      </c>
      <c r="P8" s="171">
        <f t="shared" si="1"/>
        <v>0</v>
      </c>
      <c r="Q8" s="171">
        <f t="shared" si="1"/>
        <v>0</v>
      </c>
      <c r="R8" s="171">
        <f t="shared" si="1"/>
        <v>0</v>
      </c>
      <c r="S8" s="171">
        <f t="shared" si="1"/>
        <v>0</v>
      </c>
      <c r="T8" s="171">
        <f t="shared" si="1"/>
        <v>0</v>
      </c>
      <c r="U8" s="171">
        <f t="shared" si="1"/>
        <v>0</v>
      </c>
      <c r="V8" s="172"/>
      <c r="W8" s="171">
        <f t="shared" si="2"/>
        <v>0</v>
      </c>
    </row>
    <row r="9" spans="8:23" hidden="1" outlineLevel="1" x14ac:dyDescent="0.25">
      <c r="H9" s="95" t="s">
        <v>119</v>
      </c>
      <c r="J9" s="183">
        <f t="shared" si="1"/>
        <v>0</v>
      </c>
      <c r="K9" s="171">
        <f t="shared" si="1"/>
        <v>0</v>
      </c>
      <c r="L9" s="171">
        <f t="shared" si="1"/>
        <v>0</v>
      </c>
      <c r="M9" s="171">
        <f t="shared" si="1"/>
        <v>0</v>
      </c>
      <c r="N9" s="171">
        <f t="shared" si="1"/>
        <v>0</v>
      </c>
      <c r="O9" s="171">
        <f t="shared" si="1"/>
        <v>0</v>
      </c>
      <c r="P9" s="171">
        <f t="shared" si="1"/>
        <v>0</v>
      </c>
      <c r="Q9" s="171">
        <f t="shared" si="1"/>
        <v>0</v>
      </c>
      <c r="R9" s="171">
        <f t="shared" si="1"/>
        <v>0</v>
      </c>
      <c r="S9" s="171">
        <f t="shared" si="1"/>
        <v>0</v>
      </c>
      <c r="T9" s="171">
        <f t="shared" si="1"/>
        <v>0</v>
      </c>
      <c r="U9" s="171">
        <f t="shared" si="1"/>
        <v>0</v>
      </c>
      <c r="V9" s="172"/>
      <c r="W9" s="171">
        <f t="shared" si="2"/>
        <v>0</v>
      </c>
    </row>
    <row r="10" spans="8:23" hidden="1" outlineLevel="1" x14ac:dyDescent="0.25">
      <c r="H10" s="95" t="s">
        <v>191</v>
      </c>
      <c r="J10" s="183">
        <f t="shared" si="1"/>
        <v>0</v>
      </c>
      <c r="K10" s="171">
        <f t="shared" si="1"/>
        <v>0</v>
      </c>
      <c r="L10" s="171">
        <f t="shared" si="1"/>
        <v>0</v>
      </c>
      <c r="M10" s="171">
        <f t="shared" si="1"/>
        <v>0</v>
      </c>
      <c r="N10" s="171">
        <f t="shared" si="1"/>
        <v>0</v>
      </c>
      <c r="O10" s="171">
        <f t="shared" si="1"/>
        <v>0</v>
      </c>
      <c r="P10" s="171">
        <f t="shared" si="1"/>
        <v>0</v>
      </c>
      <c r="Q10" s="171">
        <f t="shared" si="1"/>
        <v>0</v>
      </c>
      <c r="R10" s="171">
        <f t="shared" si="1"/>
        <v>0</v>
      </c>
      <c r="S10" s="171">
        <f t="shared" si="1"/>
        <v>0</v>
      </c>
      <c r="T10" s="171">
        <f t="shared" si="1"/>
        <v>0</v>
      </c>
      <c r="U10" s="171">
        <f t="shared" si="1"/>
        <v>0</v>
      </c>
      <c r="V10" s="172"/>
      <c r="W10" s="171">
        <f t="shared" si="2"/>
        <v>0</v>
      </c>
    </row>
    <row r="11" spans="8:23" hidden="1" outlineLevel="1" x14ac:dyDescent="0.25">
      <c r="H11" s="95" t="s">
        <v>137</v>
      </c>
      <c r="J11" s="184">
        <f t="shared" ref="J11:U11" si="3">SUM(J4:J10)</f>
        <v>0</v>
      </c>
      <c r="K11" s="173">
        <f t="shared" si="3"/>
        <v>0</v>
      </c>
      <c r="L11" s="173">
        <f t="shared" si="3"/>
        <v>0</v>
      </c>
      <c r="M11" s="173">
        <f t="shared" si="3"/>
        <v>0</v>
      </c>
      <c r="N11" s="173">
        <f t="shared" si="3"/>
        <v>0</v>
      </c>
      <c r="O11" s="173">
        <f t="shared" si="3"/>
        <v>0</v>
      </c>
      <c r="P11" s="173">
        <f t="shared" si="3"/>
        <v>0</v>
      </c>
      <c r="Q11" s="173">
        <f t="shared" si="3"/>
        <v>0</v>
      </c>
      <c r="R11" s="173">
        <f t="shared" si="3"/>
        <v>0</v>
      </c>
      <c r="S11" s="173">
        <f t="shared" si="3"/>
        <v>0</v>
      </c>
      <c r="T11" s="173">
        <f t="shared" si="3"/>
        <v>0</v>
      </c>
      <c r="U11" s="173">
        <f t="shared" si="3"/>
        <v>0</v>
      </c>
      <c r="V11" s="172"/>
      <c r="W11" s="173">
        <f>SUM(W4:W10)</f>
        <v>0</v>
      </c>
    </row>
    <row r="12" spans="8:23" hidden="1" outlineLevel="1" x14ac:dyDescent="0.25">
      <c r="H12" s="95"/>
      <c r="J12" s="185"/>
      <c r="K12" s="174"/>
      <c r="L12" s="174"/>
      <c r="M12" s="174"/>
      <c r="N12" s="174"/>
      <c r="O12" s="174"/>
      <c r="P12" s="174"/>
      <c r="Q12" s="174"/>
      <c r="R12" s="174"/>
      <c r="S12" s="174"/>
      <c r="T12" s="174"/>
      <c r="U12" s="174"/>
      <c r="V12" s="172"/>
      <c r="W12" s="174"/>
    </row>
    <row r="13" spans="8:23" hidden="1" outlineLevel="1" x14ac:dyDescent="0.25">
      <c r="H13" s="175" t="s">
        <v>438</v>
      </c>
      <c r="J13" s="185"/>
      <c r="K13" s="174"/>
      <c r="L13" s="174"/>
      <c r="M13" s="174"/>
      <c r="N13" s="174"/>
      <c r="O13" s="174"/>
      <c r="P13" s="174"/>
      <c r="Q13" s="174"/>
      <c r="R13" s="174"/>
      <c r="S13" s="174"/>
      <c r="T13" s="174"/>
      <c r="U13" s="174"/>
      <c r="V13" s="172"/>
      <c r="W13" s="174"/>
    </row>
    <row r="14" spans="8:23" ht="15.75" hidden="1" outlineLevel="1" x14ac:dyDescent="0.25">
      <c r="J14" s="182" t="str">
        <f>J$40</f>
        <v>Jan-25</v>
      </c>
      <c r="K14" s="90" t="str">
        <f t="shared" ref="K14:U14" si="4">K$40</f>
        <v>Feb-25</v>
      </c>
      <c r="L14" s="90" t="str">
        <f t="shared" si="4"/>
        <v>Mar-25</v>
      </c>
      <c r="M14" s="90" t="str">
        <f t="shared" si="4"/>
        <v>Apr-25</v>
      </c>
      <c r="N14" s="90" t="str">
        <f t="shared" si="4"/>
        <v>May-25</v>
      </c>
      <c r="O14" s="90" t="str">
        <f t="shared" si="4"/>
        <v>Jun-25</v>
      </c>
      <c r="P14" s="90" t="str">
        <f t="shared" si="4"/>
        <v>Jul-25</v>
      </c>
      <c r="Q14" s="90" t="str">
        <f t="shared" si="4"/>
        <v>Aug-25</v>
      </c>
      <c r="R14" s="90" t="str">
        <f t="shared" si="4"/>
        <v>Sep-25</v>
      </c>
      <c r="S14" s="90" t="str">
        <f t="shared" si="4"/>
        <v>Oct-25</v>
      </c>
      <c r="T14" s="90" t="str">
        <f t="shared" si="4"/>
        <v>Nov-25</v>
      </c>
      <c r="U14" s="90" t="str">
        <f t="shared" si="4"/>
        <v>Dec-25</v>
      </c>
      <c r="W14" s="90" t="str">
        <f>W$40</f>
        <v>Total 2025</v>
      </c>
    </row>
    <row r="15" spans="8:23" hidden="1" outlineLevel="1" x14ac:dyDescent="0.25">
      <c r="H15" s="95" t="s">
        <v>280</v>
      </c>
      <c r="J15" s="183">
        <f t="shared" ref="J15:J21" si="5">SUMIF($H$222:$H$389,$H15,J$222:J$389)</f>
        <v>0</v>
      </c>
      <c r="K15" s="171">
        <f t="shared" ref="K15:W15" si="6">SUMIF($H$222:$H$389,$H15,K$222:K$389)</f>
        <v>0</v>
      </c>
      <c r="L15" s="171">
        <f t="shared" si="6"/>
        <v>0</v>
      </c>
      <c r="M15" s="171">
        <f t="shared" si="6"/>
        <v>0</v>
      </c>
      <c r="N15" s="171">
        <f t="shared" si="6"/>
        <v>0</v>
      </c>
      <c r="O15" s="171">
        <f t="shared" si="6"/>
        <v>0</v>
      </c>
      <c r="P15" s="171">
        <f t="shared" si="6"/>
        <v>0</v>
      </c>
      <c r="Q15" s="171">
        <f t="shared" si="6"/>
        <v>0</v>
      </c>
      <c r="R15" s="171">
        <f t="shared" si="6"/>
        <v>0</v>
      </c>
      <c r="S15" s="171">
        <f t="shared" si="6"/>
        <v>0</v>
      </c>
      <c r="T15" s="171">
        <f t="shared" si="6"/>
        <v>0</v>
      </c>
      <c r="U15" s="171">
        <f t="shared" si="6"/>
        <v>0</v>
      </c>
      <c r="V15" s="172"/>
      <c r="W15" s="171">
        <f t="shared" si="6"/>
        <v>0</v>
      </c>
    </row>
    <row r="16" spans="8:23" hidden="1" outlineLevel="1" x14ac:dyDescent="0.25">
      <c r="H16" s="95" t="s">
        <v>295</v>
      </c>
      <c r="J16" s="183">
        <f t="shared" si="5"/>
        <v>0</v>
      </c>
      <c r="K16" s="171">
        <f t="shared" ref="K16:U21" si="7">SUMIF($H$222:$H$389,$H16,K$222:K$389)</f>
        <v>0</v>
      </c>
      <c r="L16" s="171">
        <f t="shared" si="7"/>
        <v>0</v>
      </c>
      <c r="M16" s="171">
        <f t="shared" si="7"/>
        <v>0</v>
      </c>
      <c r="N16" s="171">
        <f t="shared" si="7"/>
        <v>0</v>
      </c>
      <c r="O16" s="171">
        <f t="shared" si="7"/>
        <v>0</v>
      </c>
      <c r="P16" s="171">
        <f t="shared" si="7"/>
        <v>0</v>
      </c>
      <c r="Q16" s="171">
        <f t="shared" si="7"/>
        <v>0</v>
      </c>
      <c r="R16" s="171">
        <f t="shared" si="7"/>
        <v>0</v>
      </c>
      <c r="S16" s="171">
        <f t="shared" si="7"/>
        <v>0</v>
      </c>
      <c r="T16" s="171">
        <f t="shared" si="7"/>
        <v>0</v>
      </c>
      <c r="U16" s="171">
        <f t="shared" si="7"/>
        <v>0</v>
      </c>
      <c r="V16" s="172"/>
      <c r="W16" s="171">
        <f t="shared" ref="W16:W21" si="8">SUMIF($H$222:$H$389,$H16,W$222:W$389)</f>
        <v>0</v>
      </c>
    </row>
    <row r="17" spans="8:23" hidden="1" outlineLevel="1" x14ac:dyDescent="0.25">
      <c r="H17" s="95" t="s">
        <v>123</v>
      </c>
      <c r="J17" s="183">
        <f t="shared" si="5"/>
        <v>0</v>
      </c>
      <c r="K17" s="171">
        <f t="shared" si="7"/>
        <v>0</v>
      </c>
      <c r="L17" s="171">
        <f t="shared" si="7"/>
        <v>0</v>
      </c>
      <c r="M17" s="171">
        <f t="shared" si="7"/>
        <v>0</v>
      </c>
      <c r="N17" s="171">
        <f t="shared" si="7"/>
        <v>0</v>
      </c>
      <c r="O17" s="171">
        <f t="shared" si="7"/>
        <v>0</v>
      </c>
      <c r="P17" s="171">
        <f t="shared" si="7"/>
        <v>0</v>
      </c>
      <c r="Q17" s="171">
        <f t="shared" si="7"/>
        <v>0</v>
      </c>
      <c r="R17" s="171">
        <f t="shared" si="7"/>
        <v>0</v>
      </c>
      <c r="S17" s="171">
        <f t="shared" si="7"/>
        <v>0</v>
      </c>
      <c r="T17" s="171">
        <f t="shared" si="7"/>
        <v>0</v>
      </c>
      <c r="U17" s="171">
        <f t="shared" si="7"/>
        <v>0</v>
      </c>
      <c r="V17" s="172"/>
      <c r="W17" s="171">
        <f t="shared" si="8"/>
        <v>0</v>
      </c>
    </row>
    <row r="18" spans="8:23" hidden="1" outlineLevel="1" x14ac:dyDescent="0.25">
      <c r="H18" s="95" t="s">
        <v>118</v>
      </c>
      <c r="J18" s="183">
        <f t="shared" si="5"/>
        <v>0</v>
      </c>
      <c r="K18" s="171">
        <f t="shared" si="7"/>
        <v>0</v>
      </c>
      <c r="L18" s="171">
        <f t="shared" si="7"/>
        <v>0</v>
      </c>
      <c r="M18" s="171">
        <f t="shared" si="7"/>
        <v>0</v>
      </c>
      <c r="N18" s="171">
        <f t="shared" si="7"/>
        <v>0</v>
      </c>
      <c r="O18" s="171">
        <f t="shared" si="7"/>
        <v>0</v>
      </c>
      <c r="P18" s="171">
        <f t="shared" si="7"/>
        <v>0</v>
      </c>
      <c r="Q18" s="171">
        <f t="shared" si="7"/>
        <v>0</v>
      </c>
      <c r="R18" s="171">
        <f t="shared" si="7"/>
        <v>0</v>
      </c>
      <c r="S18" s="171">
        <f t="shared" si="7"/>
        <v>0</v>
      </c>
      <c r="T18" s="171">
        <f t="shared" si="7"/>
        <v>0</v>
      </c>
      <c r="U18" s="171">
        <f t="shared" si="7"/>
        <v>0</v>
      </c>
      <c r="V18" s="172"/>
      <c r="W18" s="171">
        <f t="shared" si="8"/>
        <v>0</v>
      </c>
    </row>
    <row r="19" spans="8:23" hidden="1" outlineLevel="1" x14ac:dyDescent="0.25">
      <c r="H19" s="95" t="s">
        <v>249</v>
      </c>
      <c r="J19" s="183">
        <f t="shared" si="5"/>
        <v>0</v>
      </c>
      <c r="K19" s="171">
        <f t="shared" si="7"/>
        <v>0</v>
      </c>
      <c r="L19" s="171">
        <f t="shared" si="7"/>
        <v>0</v>
      </c>
      <c r="M19" s="171">
        <f t="shared" si="7"/>
        <v>0</v>
      </c>
      <c r="N19" s="171">
        <f t="shared" si="7"/>
        <v>0</v>
      </c>
      <c r="O19" s="171">
        <f t="shared" si="7"/>
        <v>0</v>
      </c>
      <c r="P19" s="171">
        <f t="shared" si="7"/>
        <v>0</v>
      </c>
      <c r="Q19" s="171">
        <f t="shared" si="7"/>
        <v>0</v>
      </c>
      <c r="R19" s="171">
        <f t="shared" si="7"/>
        <v>0</v>
      </c>
      <c r="S19" s="171">
        <f t="shared" si="7"/>
        <v>0</v>
      </c>
      <c r="T19" s="171">
        <f t="shared" si="7"/>
        <v>0</v>
      </c>
      <c r="U19" s="171">
        <f t="shared" si="7"/>
        <v>0</v>
      </c>
      <c r="V19" s="172"/>
      <c r="W19" s="171">
        <f t="shared" si="8"/>
        <v>0</v>
      </c>
    </row>
    <row r="20" spans="8:23" hidden="1" outlineLevel="1" x14ac:dyDescent="0.25">
      <c r="H20" s="95" t="s">
        <v>119</v>
      </c>
      <c r="J20" s="183">
        <f t="shared" si="5"/>
        <v>0</v>
      </c>
      <c r="K20" s="171">
        <f t="shared" si="7"/>
        <v>0</v>
      </c>
      <c r="L20" s="171">
        <f t="shared" si="7"/>
        <v>0</v>
      </c>
      <c r="M20" s="171">
        <f t="shared" si="7"/>
        <v>0</v>
      </c>
      <c r="N20" s="171">
        <f t="shared" si="7"/>
        <v>0</v>
      </c>
      <c r="O20" s="171">
        <f t="shared" si="7"/>
        <v>0</v>
      </c>
      <c r="P20" s="171">
        <f t="shared" si="7"/>
        <v>0</v>
      </c>
      <c r="Q20" s="171">
        <f t="shared" si="7"/>
        <v>0</v>
      </c>
      <c r="R20" s="171">
        <f t="shared" si="7"/>
        <v>0</v>
      </c>
      <c r="S20" s="171">
        <f t="shared" si="7"/>
        <v>0</v>
      </c>
      <c r="T20" s="171">
        <f t="shared" si="7"/>
        <v>0</v>
      </c>
      <c r="U20" s="171">
        <f t="shared" si="7"/>
        <v>0</v>
      </c>
      <c r="V20" s="172"/>
      <c r="W20" s="171">
        <f t="shared" si="8"/>
        <v>0</v>
      </c>
    </row>
    <row r="21" spans="8:23" hidden="1" outlineLevel="1" x14ac:dyDescent="0.25">
      <c r="H21" s="95" t="s">
        <v>191</v>
      </c>
      <c r="J21" s="183">
        <f t="shared" si="5"/>
        <v>0</v>
      </c>
      <c r="K21" s="171">
        <f t="shared" si="7"/>
        <v>0</v>
      </c>
      <c r="L21" s="171">
        <f t="shared" si="7"/>
        <v>0</v>
      </c>
      <c r="M21" s="171">
        <f t="shared" si="7"/>
        <v>0</v>
      </c>
      <c r="N21" s="171">
        <f t="shared" si="7"/>
        <v>0</v>
      </c>
      <c r="O21" s="171">
        <f t="shared" si="7"/>
        <v>0</v>
      </c>
      <c r="P21" s="171">
        <f t="shared" si="7"/>
        <v>0</v>
      </c>
      <c r="Q21" s="171">
        <f t="shared" si="7"/>
        <v>0</v>
      </c>
      <c r="R21" s="171">
        <f t="shared" si="7"/>
        <v>0</v>
      </c>
      <c r="S21" s="171">
        <f t="shared" si="7"/>
        <v>0</v>
      </c>
      <c r="T21" s="171">
        <f t="shared" si="7"/>
        <v>0</v>
      </c>
      <c r="U21" s="171">
        <f t="shared" si="7"/>
        <v>0</v>
      </c>
      <c r="V21" s="172"/>
      <c r="W21" s="171">
        <f t="shared" si="8"/>
        <v>0</v>
      </c>
    </row>
    <row r="22" spans="8:23" hidden="1" outlineLevel="1" x14ac:dyDescent="0.25">
      <c r="H22" s="95" t="s">
        <v>137</v>
      </c>
      <c r="J22" s="184">
        <f>SUM(J15:J21)</f>
        <v>0</v>
      </c>
      <c r="K22" s="173">
        <f t="shared" ref="K22:W22" si="9">SUM(K15:K21)</f>
        <v>0</v>
      </c>
      <c r="L22" s="173">
        <f t="shared" si="9"/>
        <v>0</v>
      </c>
      <c r="M22" s="173">
        <f t="shared" si="9"/>
        <v>0</v>
      </c>
      <c r="N22" s="173">
        <f t="shared" si="9"/>
        <v>0</v>
      </c>
      <c r="O22" s="173">
        <f t="shared" si="9"/>
        <v>0</v>
      </c>
      <c r="P22" s="173">
        <f t="shared" si="9"/>
        <v>0</v>
      </c>
      <c r="Q22" s="173">
        <f t="shared" si="9"/>
        <v>0</v>
      </c>
      <c r="R22" s="173">
        <f t="shared" si="9"/>
        <v>0</v>
      </c>
      <c r="S22" s="173">
        <f t="shared" si="9"/>
        <v>0</v>
      </c>
      <c r="T22" s="173">
        <f t="shared" si="9"/>
        <v>0</v>
      </c>
      <c r="U22" s="173">
        <f t="shared" si="9"/>
        <v>0</v>
      </c>
      <c r="V22" s="172"/>
      <c r="W22" s="173">
        <f t="shared" si="9"/>
        <v>0</v>
      </c>
    </row>
    <row r="23" spans="8:23" hidden="1" outlineLevel="1" x14ac:dyDescent="0.25">
      <c r="H23" s="95"/>
      <c r="J23" s="185"/>
      <c r="K23" s="174"/>
      <c r="L23" s="174"/>
      <c r="M23" s="174"/>
      <c r="N23" s="174"/>
      <c r="O23" s="174"/>
      <c r="P23" s="174"/>
      <c r="Q23" s="174"/>
      <c r="R23" s="174"/>
      <c r="S23" s="174"/>
      <c r="T23" s="174"/>
      <c r="U23" s="174"/>
      <c r="V23" s="172"/>
      <c r="W23" s="174"/>
    </row>
    <row r="24" spans="8:23" hidden="1" outlineLevel="1" x14ac:dyDescent="0.25">
      <c r="H24" s="175" t="s">
        <v>365</v>
      </c>
    </row>
    <row r="25" spans="8:23" ht="15.75" hidden="1" outlineLevel="1" x14ac:dyDescent="0.25">
      <c r="J25" s="182" t="str">
        <f>J$40</f>
        <v>Jan-25</v>
      </c>
      <c r="K25" s="90" t="str">
        <f t="shared" ref="K25:U25" si="10">K$40</f>
        <v>Feb-25</v>
      </c>
      <c r="L25" s="90" t="str">
        <f t="shared" si="10"/>
        <v>Mar-25</v>
      </c>
      <c r="M25" s="90" t="str">
        <f t="shared" si="10"/>
        <v>Apr-25</v>
      </c>
      <c r="N25" s="90" t="str">
        <f t="shared" si="10"/>
        <v>May-25</v>
      </c>
      <c r="O25" s="90" t="str">
        <f t="shared" si="10"/>
        <v>Jun-25</v>
      </c>
      <c r="P25" s="90" t="str">
        <f t="shared" si="10"/>
        <v>Jul-25</v>
      </c>
      <c r="Q25" s="90" t="str">
        <f t="shared" si="10"/>
        <v>Aug-25</v>
      </c>
      <c r="R25" s="90" t="str">
        <f t="shared" si="10"/>
        <v>Sep-25</v>
      </c>
      <c r="S25" s="90" t="str">
        <f t="shared" si="10"/>
        <v>Oct-25</v>
      </c>
      <c r="T25" s="90" t="str">
        <f t="shared" si="10"/>
        <v>Nov-25</v>
      </c>
      <c r="U25" s="90" t="str">
        <f t="shared" si="10"/>
        <v>Dec-25</v>
      </c>
      <c r="W25" s="90" t="str">
        <f>W$40</f>
        <v>Total 2025</v>
      </c>
    </row>
    <row r="26" spans="8:23" hidden="1" outlineLevel="1" x14ac:dyDescent="0.25">
      <c r="H26" s="95" t="s">
        <v>280</v>
      </c>
      <c r="J26" s="183">
        <f t="shared" ref="J26:U29" si="11">SUMIF($H$394:$H$466,$H26,J$394:J$466)</f>
        <v>0</v>
      </c>
      <c r="K26" s="171">
        <f t="shared" si="11"/>
        <v>0</v>
      </c>
      <c r="L26" s="171">
        <f t="shared" si="11"/>
        <v>0</v>
      </c>
      <c r="M26" s="171">
        <f t="shared" si="11"/>
        <v>0</v>
      </c>
      <c r="N26" s="171">
        <f t="shared" si="11"/>
        <v>0</v>
      </c>
      <c r="O26" s="171">
        <f t="shared" si="11"/>
        <v>0</v>
      </c>
      <c r="P26" s="171">
        <f t="shared" si="11"/>
        <v>0</v>
      </c>
      <c r="Q26" s="171">
        <f t="shared" si="11"/>
        <v>0</v>
      </c>
      <c r="R26" s="171">
        <f t="shared" si="11"/>
        <v>0</v>
      </c>
      <c r="S26" s="171">
        <f t="shared" si="11"/>
        <v>0</v>
      </c>
      <c r="T26" s="171">
        <f t="shared" si="11"/>
        <v>0</v>
      </c>
      <c r="U26" s="171">
        <f t="shared" si="11"/>
        <v>0</v>
      </c>
      <c r="W26" s="171">
        <f>SUMIF($H$394:$H$466,$H26,W$394:W$466)</f>
        <v>0</v>
      </c>
    </row>
    <row r="27" spans="8:23" hidden="1" outlineLevel="1" x14ac:dyDescent="0.25">
      <c r="H27" s="95" t="s">
        <v>118</v>
      </c>
      <c r="J27" s="183">
        <f t="shared" si="11"/>
        <v>0</v>
      </c>
      <c r="K27" s="171">
        <f t="shared" si="11"/>
        <v>0</v>
      </c>
      <c r="L27" s="171">
        <f t="shared" si="11"/>
        <v>0</v>
      </c>
      <c r="M27" s="171">
        <f t="shared" si="11"/>
        <v>0</v>
      </c>
      <c r="N27" s="171">
        <f t="shared" si="11"/>
        <v>0</v>
      </c>
      <c r="O27" s="171">
        <f t="shared" si="11"/>
        <v>0</v>
      </c>
      <c r="P27" s="171">
        <f t="shared" si="11"/>
        <v>0</v>
      </c>
      <c r="Q27" s="171">
        <f t="shared" si="11"/>
        <v>0</v>
      </c>
      <c r="R27" s="171">
        <f t="shared" si="11"/>
        <v>0</v>
      </c>
      <c r="S27" s="171">
        <f t="shared" si="11"/>
        <v>0</v>
      </c>
      <c r="T27" s="171">
        <f t="shared" si="11"/>
        <v>0</v>
      </c>
      <c r="U27" s="171">
        <f t="shared" si="11"/>
        <v>0</v>
      </c>
      <c r="W27" s="171">
        <f>SUMIF($H$394:$H$466,$H27,W$394:W$466)</f>
        <v>0</v>
      </c>
    </row>
    <row r="28" spans="8:23" hidden="1" outlineLevel="1" x14ac:dyDescent="0.25">
      <c r="H28" s="95" t="s">
        <v>119</v>
      </c>
      <c r="J28" s="183">
        <f t="shared" si="11"/>
        <v>0</v>
      </c>
      <c r="K28" s="171">
        <f t="shared" si="11"/>
        <v>0</v>
      </c>
      <c r="L28" s="171">
        <f t="shared" si="11"/>
        <v>0</v>
      </c>
      <c r="M28" s="171">
        <f t="shared" si="11"/>
        <v>0</v>
      </c>
      <c r="N28" s="171">
        <f t="shared" si="11"/>
        <v>0</v>
      </c>
      <c r="O28" s="171">
        <f t="shared" si="11"/>
        <v>0</v>
      </c>
      <c r="P28" s="171">
        <f t="shared" si="11"/>
        <v>0</v>
      </c>
      <c r="Q28" s="171">
        <f t="shared" si="11"/>
        <v>0</v>
      </c>
      <c r="R28" s="171">
        <f t="shared" si="11"/>
        <v>0</v>
      </c>
      <c r="S28" s="171">
        <f t="shared" si="11"/>
        <v>0</v>
      </c>
      <c r="T28" s="171">
        <f t="shared" si="11"/>
        <v>0</v>
      </c>
      <c r="U28" s="171">
        <f t="shared" si="11"/>
        <v>0</v>
      </c>
      <c r="W28" s="171">
        <f>SUMIF($H$394:$H$466,$H28,W$394:W$466)</f>
        <v>0</v>
      </c>
    </row>
    <row r="29" spans="8:23" hidden="1" outlineLevel="1" x14ac:dyDescent="0.25">
      <c r="H29" s="95" t="s">
        <v>191</v>
      </c>
      <c r="J29" s="183">
        <f t="shared" si="11"/>
        <v>0</v>
      </c>
      <c r="K29" s="171">
        <f t="shared" si="11"/>
        <v>0</v>
      </c>
      <c r="L29" s="171">
        <f t="shared" si="11"/>
        <v>0</v>
      </c>
      <c r="M29" s="171">
        <f t="shared" si="11"/>
        <v>0</v>
      </c>
      <c r="N29" s="171">
        <f t="shared" si="11"/>
        <v>0</v>
      </c>
      <c r="O29" s="171">
        <f t="shared" si="11"/>
        <v>0</v>
      </c>
      <c r="P29" s="171">
        <f t="shared" si="11"/>
        <v>0</v>
      </c>
      <c r="Q29" s="171">
        <f t="shared" si="11"/>
        <v>0</v>
      </c>
      <c r="R29" s="171">
        <f t="shared" si="11"/>
        <v>0</v>
      </c>
      <c r="S29" s="171">
        <f t="shared" si="11"/>
        <v>0</v>
      </c>
      <c r="T29" s="171">
        <f t="shared" si="11"/>
        <v>0</v>
      </c>
      <c r="U29" s="171">
        <f t="shared" si="11"/>
        <v>0</v>
      </c>
      <c r="W29" s="171">
        <f>SUMIF($H$394:$H$466,$H29,W$394:W$466)</f>
        <v>0</v>
      </c>
    </row>
    <row r="30" spans="8:23" hidden="1" outlineLevel="1" x14ac:dyDescent="0.25">
      <c r="H30" s="95" t="s">
        <v>137</v>
      </c>
      <c r="J30" s="184">
        <f>SUM(J26:J29)</f>
        <v>0</v>
      </c>
      <c r="K30" s="173">
        <f t="shared" ref="K30:W30" si="12">SUM(K26:K29)</f>
        <v>0</v>
      </c>
      <c r="L30" s="173">
        <f t="shared" si="12"/>
        <v>0</v>
      </c>
      <c r="M30" s="173">
        <f t="shared" si="12"/>
        <v>0</v>
      </c>
      <c r="N30" s="173">
        <f t="shared" si="12"/>
        <v>0</v>
      </c>
      <c r="O30" s="173">
        <f t="shared" si="12"/>
        <v>0</v>
      </c>
      <c r="P30" s="173">
        <f t="shared" si="12"/>
        <v>0</v>
      </c>
      <c r="Q30" s="173">
        <f t="shared" si="12"/>
        <v>0</v>
      </c>
      <c r="R30" s="173">
        <f t="shared" si="12"/>
        <v>0</v>
      </c>
      <c r="S30" s="173">
        <f t="shared" si="12"/>
        <v>0</v>
      </c>
      <c r="T30" s="173">
        <f t="shared" si="12"/>
        <v>0</v>
      </c>
      <c r="U30" s="173">
        <f t="shared" si="12"/>
        <v>0</v>
      </c>
      <c r="W30" s="173">
        <f t="shared" si="12"/>
        <v>0</v>
      </c>
    </row>
    <row r="31" spans="8:23" hidden="1" outlineLevel="1" collapsed="1" x14ac:dyDescent="0.25">
      <c r="H31" s="95"/>
      <c r="J31" s="185"/>
      <c r="K31" s="174"/>
      <c r="L31" s="174"/>
      <c r="M31" s="174"/>
      <c r="N31" s="174"/>
      <c r="O31" s="174"/>
      <c r="P31" s="174"/>
      <c r="Q31" s="174"/>
      <c r="R31" s="174"/>
      <c r="S31" s="174"/>
      <c r="T31" s="174"/>
      <c r="U31" s="174"/>
      <c r="W31" s="174"/>
    </row>
    <row r="32" spans="8:23" hidden="1" outlineLevel="1" x14ac:dyDescent="0.25">
      <c r="H32" s="95"/>
      <c r="J32" s="185"/>
      <c r="K32" s="174"/>
      <c r="L32" s="174"/>
      <c r="M32" s="174"/>
      <c r="N32" s="174"/>
      <c r="O32" s="174"/>
      <c r="P32" s="174"/>
      <c r="Q32" s="174"/>
      <c r="R32" s="174"/>
      <c r="S32" s="174"/>
      <c r="T32" s="174"/>
      <c r="U32" s="174"/>
      <c r="V32" s="172"/>
      <c r="W32" s="174"/>
    </row>
    <row r="33" spans="2:24" s="83" customFormat="1" ht="15.75" collapsed="1" x14ac:dyDescent="0.25">
      <c r="C33" s="154"/>
      <c r="D33" s="81" t="s">
        <v>0</v>
      </c>
      <c r="E33" s="81"/>
      <c r="F33" s="82"/>
      <c r="G33" s="82"/>
      <c r="I33" s="123"/>
      <c r="J33" s="186"/>
    </row>
    <row r="34" spans="2:24" s="83" customFormat="1" ht="15.75" x14ac:dyDescent="0.25">
      <c r="C34" s="154"/>
      <c r="D34" s="81" t="s">
        <v>56</v>
      </c>
      <c r="E34" s="81"/>
      <c r="F34" s="82"/>
      <c r="G34" s="82"/>
      <c r="I34" s="123"/>
      <c r="J34" s="186"/>
    </row>
    <row r="35" spans="2:24" s="83" customFormat="1" ht="15.75" x14ac:dyDescent="0.25">
      <c r="C35" s="154"/>
      <c r="D35" s="81" t="s">
        <v>79</v>
      </c>
      <c r="E35" s="81"/>
      <c r="F35" s="84">
        <f>'WP 3 Plt Forecast'!C4-1</f>
        <v>2025</v>
      </c>
      <c r="G35" s="82"/>
      <c r="I35" s="123"/>
      <c r="J35" s="186"/>
    </row>
    <row r="36" spans="2:24" s="85" customFormat="1" ht="12.75" x14ac:dyDescent="0.2">
      <c r="C36" s="155"/>
      <c r="D36" s="85" t="s">
        <v>258</v>
      </c>
      <c r="F36" s="86"/>
      <c r="G36" s="86"/>
      <c r="H36" s="86"/>
      <c r="I36" s="124"/>
      <c r="J36" s="187"/>
    </row>
    <row r="37" spans="2:24" s="85" customFormat="1" ht="12.75" x14ac:dyDescent="0.2">
      <c r="C37" s="155"/>
      <c r="F37" s="86"/>
      <c r="G37" s="86"/>
      <c r="H37" s="86"/>
      <c r="I37" s="124"/>
      <c r="J37" s="187"/>
    </row>
    <row r="38" spans="2:24" s="85" customFormat="1" ht="12.75" x14ac:dyDescent="0.2">
      <c r="C38" s="155"/>
      <c r="D38" s="85" t="s">
        <v>78</v>
      </c>
      <c r="F38" s="86"/>
      <c r="G38" s="86"/>
      <c r="H38" s="86"/>
      <c r="I38" s="124"/>
      <c r="J38" s="187"/>
    </row>
    <row r="39" spans="2:24" s="83" customFormat="1" ht="14.25" x14ac:dyDescent="0.2">
      <c r="C39" s="154"/>
      <c r="D39" s="83" t="s">
        <v>134</v>
      </c>
      <c r="F39" s="87"/>
      <c r="G39" s="87"/>
      <c r="H39" s="87"/>
      <c r="I39" s="125"/>
      <c r="J39" s="186"/>
    </row>
    <row r="40" spans="2:24" s="206" customFormat="1" ht="36" customHeight="1" x14ac:dyDescent="0.25">
      <c r="B40" s="200" t="s">
        <v>250</v>
      </c>
      <c r="C40" s="201"/>
      <c r="D40" s="200" t="s">
        <v>143</v>
      </c>
      <c r="E40" s="200" t="s">
        <v>19</v>
      </c>
      <c r="F40" s="200" t="s">
        <v>121</v>
      </c>
      <c r="G40" s="200" t="s">
        <v>122</v>
      </c>
      <c r="H40" s="200" t="s">
        <v>117</v>
      </c>
      <c r="I40" s="202" t="s">
        <v>73</v>
      </c>
      <c r="J40" s="203" t="str">
        <f>"Jan-"&amp;RIGHT($F$35,2)</f>
        <v>Jan-25</v>
      </c>
      <c r="K40" s="204" t="str">
        <f>"Feb-"&amp;RIGHT($F$35,2)</f>
        <v>Feb-25</v>
      </c>
      <c r="L40" s="204" t="str">
        <f>"Mar-"&amp;RIGHT($F$35,2)</f>
        <v>Mar-25</v>
      </c>
      <c r="M40" s="204" t="str">
        <f>"Apr-"&amp;RIGHT($F$35,2)</f>
        <v>Apr-25</v>
      </c>
      <c r="N40" s="204" t="str">
        <f>"May-"&amp;RIGHT($F$35,2)</f>
        <v>May-25</v>
      </c>
      <c r="O40" s="204" t="str">
        <f>"Jun-"&amp;RIGHT($F$35,2)</f>
        <v>Jun-25</v>
      </c>
      <c r="P40" s="204" t="str">
        <f>"Jul-"&amp;RIGHT($F$35,2)</f>
        <v>Jul-25</v>
      </c>
      <c r="Q40" s="204" t="str">
        <f>"Aug-"&amp;RIGHT($F$35,2)</f>
        <v>Aug-25</v>
      </c>
      <c r="R40" s="204" t="str">
        <f>"Sep-"&amp;RIGHT($F$35,2)</f>
        <v>Sep-25</v>
      </c>
      <c r="S40" s="204" t="str">
        <f>"Oct-"&amp;RIGHT($F$35,2)</f>
        <v>Oct-25</v>
      </c>
      <c r="T40" s="204" t="str">
        <f>"Nov-"&amp;RIGHT($F$35,2)</f>
        <v>Nov-25</v>
      </c>
      <c r="U40" s="204" t="str">
        <f>"Dec-"&amp;RIGHT($F$35,2)</f>
        <v>Dec-25</v>
      </c>
      <c r="V40" s="204"/>
      <c r="W40" s="205" t="str">
        <f>"Total "&amp;$F$35</f>
        <v>Total 2025</v>
      </c>
    </row>
    <row r="42" spans="2:24" s="83" customFormat="1" x14ac:dyDescent="0.25">
      <c r="C42" s="154"/>
      <c r="D42" s="132" t="str">
        <f>$F$35&amp;" Actual Additions"</f>
        <v>2025 Actual Additions</v>
      </c>
      <c r="E42" s="91"/>
      <c r="F42" s="87"/>
      <c r="G42" s="87"/>
      <c r="H42" s="87"/>
      <c r="I42" s="125"/>
      <c r="J42" s="186"/>
    </row>
    <row r="43" spans="2:24" s="83" customFormat="1" ht="14.25" x14ac:dyDescent="0.2">
      <c r="C43" s="154"/>
      <c r="F43" s="87"/>
      <c r="G43" s="87"/>
      <c r="H43" s="87"/>
      <c r="I43" s="125"/>
      <c r="J43" s="186"/>
    </row>
    <row r="44" spans="2:24" s="83" customFormat="1" ht="14.25" x14ac:dyDescent="0.2">
      <c r="C44" s="154"/>
      <c r="D44" s="92" t="s">
        <v>57</v>
      </c>
      <c r="E44" s="92"/>
      <c r="F44" s="93"/>
      <c r="G44" s="93"/>
      <c r="H44" s="93"/>
      <c r="I44" s="127"/>
      <c r="J44" s="186"/>
    </row>
    <row r="45" spans="2:24" s="83" customFormat="1" ht="14.25" x14ac:dyDescent="0.2">
      <c r="B45" s="83" t="str">
        <f>TEXT(G45,0)</f>
        <v>99465152</v>
      </c>
      <c r="C45" s="154"/>
      <c r="D45" s="94" t="s">
        <v>55</v>
      </c>
      <c r="E45" s="94" t="s">
        <v>198</v>
      </c>
      <c r="F45" s="95" t="s">
        <v>199</v>
      </c>
      <c r="G45" s="95">
        <v>99465152</v>
      </c>
      <c r="H45" s="95" t="s">
        <v>119</v>
      </c>
      <c r="I45" s="178">
        <v>52.47</v>
      </c>
      <c r="J45" s="188">
        <f>IFERROR(VLOOKUP($B45,#REF!,#REF!,FALSE),0)</f>
        <v>0</v>
      </c>
      <c r="K45" s="150">
        <f>IFERROR(VLOOKUP($B45,#REF!,#REF!,FALSE),0)</f>
        <v>0</v>
      </c>
      <c r="L45" s="150">
        <f>IFERROR(VLOOKUP($B45,#REF!,#REF!,FALSE),0)</f>
        <v>0</v>
      </c>
      <c r="M45" s="150">
        <f>IFERROR(VLOOKUP($B45,#REF!,#REF!,FALSE),0)</f>
        <v>0</v>
      </c>
      <c r="N45" s="150">
        <f>IFERROR(VLOOKUP($B45,#REF!,#REF!,FALSE),0)</f>
        <v>0</v>
      </c>
      <c r="O45" s="150">
        <f>IFERROR(VLOOKUP($B45,#REF!,#REF!,FALSE),0)</f>
        <v>0</v>
      </c>
      <c r="P45" s="150">
        <f>IFERROR(VLOOKUP($B45,#REF!,#REF!,FALSE),0)</f>
        <v>0</v>
      </c>
      <c r="Q45" s="150">
        <f>IFERROR(VLOOKUP($B45,#REF!,#REF!,FALSE),0)</f>
        <v>0</v>
      </c>
      <c r="R45" s="150">
        <f>IFERROR(VLOOKUP($B45,#REF!,#REF!,FALSE),0)</f>
        <v>0</v>
      </c>
      <c r="S45" s="150">
        <f>IFERROR(VLOOKUP($B45,#REF!,#REF!,FALSE),0)</f>
        <v>0</v>
      </c>
      <c r="T45" s="150">
        <f>IFERROR(VLOOKUP($B45,#REF!,#REF!,FALSE),0)</f>
        <v>0</v>
      </c>
      <c r="U45" s="150">
        <f>IFERROR(VLOOKUP($B45,#REF!,#REF!,FALSE),0)</f>
        <v>0</v>
      </c>
      <c r="V45" s="96"/>
      <c r="W45" s="96">
        <f>SUM(J45:U45)</f>
        <v>0</v>
      </c>
      <c r="X45" s="125">
        <f t="shared" ref="X45:X76" si="13">I45-W45</f>
        <v>52.47</v>
      </c>
    </row>
    <row r="46" spans="2:24" s="83" customFormat="1" ht="14.25" x14ac:dyDescent="0.2">
      <c r="B46" s="83" t="str">
        <f t="shared" ref="B46:B152" si="14">TEXT(G46,0)</f>
        <v>99465218</v>
      </c>
      <c r="C46" s="154"/>
      <c r="D46" s="94" t="s">
        <v>55</v>
      </c>
      <c r="E46" s="94" t="s">
        <v>200</v>
      </c>
      <c r="F46" s="95" t="s">
        <v>199</v>
      </c>
      <c r="G46" s="95">
        <v>99465218</v>
      </c>
      <c r="H46" s="95" t="s">
        <v>119</v>
      </c>
      <c r="I46" s="178">
        <v>52.47</v>
      </c>
      <c r="J46" s="188">
        <f>IFERROR(VLOOKUP($B46,#REF!,#REF!,FALSE),0)</f>
        <v>0</v>
      </c>
      <c r="K46" s="150">
        <f>IFERROR(VLOOKUP($B46,#REF!,#REF!,FALSE),0)</f>
        <v>0</v>
      </c>
      <c r="L46" s="150">
        <f>IFERROR(VLOOKUP($B46,#REF!,#REF!,FALSE),0)</f>
        <v>0</v>
      </c>
      <c r="M46" s="150">
        <f>IFERROR(VLOOKUP($B46,#REF!,#REF!,FALSE),0)</f>
        <v>0</v>
      </c>
      <c r="N46" s="150">
        <f>IFERROR(VLOOKUP($B46,#REF!,#REF!,FALSE),0)</f>
        <v>0</v>
      </c>
      <c r="O46" s="150">
        <f>IFERROR(VLOOKUP($B46,#REF!,#REF!,FALSE),0)</f>
        <v>0</v>
      </c>
      <c r="P46" s="150">
        <f>IFERROR(VLOOKUP($B46,#REF!,#REF!,FALSE),0)</f>
        <v>0</v>
      </c>
      <c r="Q46" s="150">
        <f>IFERROR(VLOOKUP($B46,#REF!,#REF!,FALSE),0)</f>
        <v>0</v>
      </c>
      <c r="R46" s="150">
        <f>IFERROR(VLOOKUP($B46,#REF!,#REF!,FALSE),0)</f>
        <v>0</v>
      </c>
      <c r="S46" s="150">
        <f>IFERROR(VLOOKUP($B46,#REF!,#REF!,FALSE),0)</f>
        <v>0</v>
      </c>
      <c r="T46" s="150">
        <f>IFERROR(VLOOKUP($B46,#REF!,#REF!,FALSE),0)</f>
        <v>0</v>
      </c>
      <c r="U46" s="150">
        <f>IFERROR(VLOOKUP($B46,#REF!,#REF!,FALSE),0)</f>
        <v>0</v>
      </c>
      <c r="V46" s="96"/>
      <c r="W46" s="96">
        <f t="shared" ref="W46:W140" si="15">SUM(J46:U46)</f>
        <v>0</v>
      </c>
      <c r="X46" s="125">
        <f t="shared" si="13"/>
        <v>52.47</v>
      </c>
    </row>
    <row r="47" spans="2:24" s="83" customFormat="1" ht="14.25" x14ac:dyDescent="0.2">
      <c r="B47" s="83" t="str">
        <f t="shared" si="14"/>
        <v>99465266</v>
      </c>
      <c r="C47" s="154"/>
      <c r="D47" s="94" t="s">
        <v>55</v>
      </c>
      <c r="E47" s="94" t="s">
        <v>201</v>
      </c>
      <c r="F47" s="95" t="s">
        <v>199</v>
      </c>
      <c r="G47" s="95">
        <v>99465266</v>
      </c>
      <c r="H47" s="95" t="s">
        <v>119</v>
      </c>
      <c r="I47" s="178">
        <v>52.47</v>
      </c>
      <c r="J47" s="188">
        <f>IFERROR(VLOOKUP($B47,#REF!,#REF!,FALSE),0)</f>
        <v>0</v>
      </c>
      <c r="K47" s="150">
        <f>IFERROR(VLOOKUP($B47,#REF!,#REF!,FALSE),0)</f>
        <v>0</v>
      </c>
      <c r="L47" s="150">
        <f>IFERROR(VLOOKUP($B47,#REF!,#REF!,FALSE),0)</f>
        <v>0</v>
      </c>
      <c r="M47" s="150">
        <f>IFERROR(VLOOKUP($B47,#REF!,#REF!,FALSE),0)</f>
        <v>0</v>
      </c>
      <c r="N47" s="150">
        <f>IFERROR(VLOOKUP($B47,#REF!,#REF!,FALSE),0)</f>
        <v>0</v>
      </c>
      <c r="O47" s="150">
        <f>IFERROR(VLOOKUP($B47,#REF!,#REF!,FALSE),0)</f>
        <v>0</v>
      </c>
      <c r="P47" s="150">
        <f>IFERROR(VLOOKUP($B47,#REF!,#REF!,FALSE),0)</f>
        <v>0</v>
      </c>
      <c r="Q47" s="150">
        <f>IFERROR(VLOOKUP($B47,#REF!,#REF!,FALSE),0)</f>
        <v>0</v>
      </c>
      <c r="R47" s="150">
        <f>IFERROR(VLOOKUP($B47,#REF!,#REF!,FALSE),0)</f>
        <v>0</v>
      </c>
      <c r="S47" s="150">
        <f>IFERROR(VLOOKUP($B47,#REF!,#REF!,FALSE),0)</f>
        <v>0</v>
      </c>
      <c r="T47" s="150">
        <f>IFERROR(VLOOKUP($B47,#REF!,#REF!,FALSE),0)</f>
        <v>0</v>
      </c>
      <c r="U47" s="150">
        <f>IFERROR(VLOOKUP($B47,#REF!,#REF!,FALSE),0)</f>
        <v>0</v>
      </c>
      <c r="V47" s="96"/>
      <c r="W47" s="96">
        <f t="shared" si="15"/>
        <v>0</v>
      </c>
      <c r="X47" s="125">
        <f t="shared" si="13"/>
        <v>52.47</v>
      </c>
    </row>
    <row r="48" spans="2:24" s="83" customFormat="1" ht="14.25" x14ac:dyDescent="0.2">
      <c r="B48" s="83" t="str">
        <f t="shared" si="14"/>
        <v>99465176</v>
      </c>
      <c r="C48" s="154"/>
      <c r="D48" s="94" t="s">
        <v>55</v>
      </c>
      <c r="E48" s="94" t="s">
        <v>202</v>
      </c>
      <c r="F48" s="95" t="s">
        <v>199</v>
      </c>
      <c r="G48" s="95">
        <v>99465176</v>
      </c>
      <c r="H48" s="95" t="s">
        <v>119</v>
      </c>
      <c r="I48" s="178">
        <v>52.47</v>
      </c>
      <c r="J48" s="188">
        <f>IFERROR(VLOOKUP($B48,#REF!,#REF!,FALSE),0)</f>
        <v>0</v>
      </c>
      <c r="K48" s="150">
        <f>IFERROR(VLOOKUP($B48,#REF!,#REF!,FALSE),0)</f>
        <v>0</v>
      </c>
      <c r="L48" s="150">
        <f>IFERROR(VLOOKUP($B48,#REF!,#REF!,FALSE),0)</f>
        <v>0</v>
      </c>
      <c r="M48" s="150">
        <f>IFERROR(VLOOKUP($B48,#REF!,#REF!,FALSE),0)</f>
        <v>0</v>
      </c>
      <c r="N48" s="150">
        <f>IFERROR(VLOOKUP($B48,#REF!,#REF!,FALSE),0)</f>
        <v>0</v>
      </c>
      <c r="O48" s="150">
        <f>IFERROR(VLOOKUP($B48,#REF!,#REF!,FALSE),0)</f>
        <v>0</v>
      </c>
      <c r="P48" s="150">
        <f>IFERROR(VLOOKUP($B48,#REF!,#REF!,FALSE),0)</f>
        <v>0</v>
      </c>
      <c r="Q48" s="150">
        <f>IFERROR(VLOOKUP($B48,#REF!,#REF!,FALSE),0)</f>
        <v>0</v>
      </c>
      <c r="R48" s="150">
        <f>IFERROR(VLOOKUP($B48,#REF!,#REF!,FALSE),0)</f>
        <v>0</v>
      </c>
      <c r="S48" s="150">
        <f>IFERROR(VLOOKUP($B48,#REF!,#REF!,FALSE),0)</f>
        <v>0</v>
      </c>
      <c r="T48" s="150">
        <f>IFERROR(VLOOKUP($B48,#REF!,#REF!,FALSE),0)</f>
        <v>0</v>
      </c>
      <c r="U48" s="150">
        <f>IFERROR(VLOOKUP($B48,#REF!,#REF!,FALSE),0)</f>
        <v>0</v>
      </c>
      <c r="V48" s="96"/>
      <c r="W48" s="96">
        <f t="shared" si="15"/>
        <v>0</v>
      </c>
      <c r="X48" s="125">
        <f t="shared" si="13"/>
        <v>52.47</v>
      </c>
    </row>
    <row r="49" spans="2:24" s="83" customFormat="1" ht="14.25" x14ac:dyDescent="0.2">
      <c r="B49" s="83" t="str">
        <f t="shared" si="14"/>
        <v>99465194</v>
      </c>
      <c r="C49" s="154"/>
      <c r="D49" s="94" t="s">
        <v>55</v>
      </c>
      <c r="E49" s="94" t="s">
        <v>203</v>
      </c>
      <c r="F49" s="95" t="s">
        <v>199</v>
      </c>
      <c r="G49" s="95">
        <v>99465194</v>
      </c>
      <c r="H49" s="95" t="s">
        <v>119</v>
      </c>
      <c r="I49" s="178">
        <v>52.47</v>
      </c>
      <c r="J49" s="188">
        <f>IFERROR(VLOOKUP($B49,#REF!,#REF!,FALSE),0)</f>
        <v>0</v>
      </c>
      <c r="K49" s="150">
        <f>IFERROR(VLOOKUP($B49,#REF!,#REF!,FALSE),0)</f>
        <v>0</v>
      </c>
      <c r="L49" s="150">
        <f>IFERROR(VLOOKUP($B49,#REF!,#REF!,FALSE),0)</f>
        <v>0</v>
      </c>
      <c r="M49" s="150">
        <f>IFERROR(VLOOKUP($B49,#REF!,#REF!,FALSE),0)</f>
        <v>0</v>
      </c>
      <c r="N49" s="150">
        <f>IFERROR(VLOOKUP($B49,#REF!,#REF!,FALSE),0)</f>
        <v>0</v>
      </c>
      <c r="O49" s="150">
        <f>IFERROR(VLOOKUP($B49,#REF!,#REF!,FALSE),0)</f>
        <v>0</v>
      </c>
      <c r="P49" s="150">
        <f>IFERROR(VLOOKUP($B49,#REF!,#REF!,FALSE),0)</f>
        <v>0</v>
      </c>
      <c r="Q49" s="150">
        <f>IFERROR(VLOOKUP($B49,#REF!,#REF!,FALSE),0)</f>
        <v>0</v>
      </c>
      <c r="R49" s="150">
        <f>IFERROR(VLOOKUP($B49,#REF!,#REF!,FALSE),0)</f>
        <v>0</v>
      </c>
      <c r="S49" s="150">
        <f>IFERROR(VLOOKUP($B49,#REF!,#REF!,FALSE),0)</f>
        <v>0</v>
      </c>
      <c r="T49" s="150">
        <f>IFERROR(VLOOKUP($B49,#REF!,#REF!,FALSE),0)</f>
        <v>0</v>
      </c>
      <c r="U49" s="150">
        <f>IFERROR(VLOOKUP($B49,#REF!,#REF!,FALSE),0)</f>
        <v>0</v>
      </c>
      <c r="V49" s="96"/>
      <c r="W49" s="96">
        <f t="shared" si="15"/>
        <v>0</v>
      </c>
      <c r="X49" s="125">
        <f t="shared" si="13"/>
        <v>52.47</v>
      </c>
    </row>
    <row r="50" spans="2:24" s="83" customFormat="1" ht="14.25" x14ac:dyDescent="0.2">
      <c r="B50" s="83" t="str">
        <f t="shared" si="14"/>
        <v>99465119</v>
      </c>
      <c r="C50" s="154"/>
      <c r="D50" s="94" t="s">
        <v>55</v>
      </c>
      <c r="E50" s="94" t="s">
        <v>204</v>
      </c>
      <c r="F50" s="95" t="s">
        <v>199</v>
      </c>
      <c r="G50" s="95">
        <v>99465119</v>
      </c>
      <c r="H50" s="95" t="s">
        <v>119</v>
      </c>
      <c r="I50" s="178">
        <v>52.47</v>
      </c>
      <c r="J50" s="188">
        <f>IFERROR(VLOOKUP($B50,#REF!,#REF!,FALSE),0)</f>
        <v>0</v>
      </c>
      <c r="K50" s="150">
        <f>IFERROR(VLOOKUP($B50,#REF!,#REF!,FALSE),0)</f>
        <v>0</v>
      </c>
      <c r="L50" s="150">
        <f>IFERROR(VLOOKUP($B50,#REF!,#REF!,FALSE),0)</f>
        <v>0</v>
      </c>
      <c r="M50" s="150">
        <f>IFERROR(VLOOKUP($B50,#REF!,#REF!,FALSE),0)</f>
        <v>0</v>
      </c>
      <c r="N50" s="150">
        <f>IFERROR(VLOOKUP($B50,#REF!,#REF!,FALSE),0)</f>
        <v>0</v>
      </c>
      <c r="O50" s="150">
        <f>IFERROR(VLOOKUP($B50,#REF!,#REF!,FALSE),0)</f>
        <v>0</v>
      </c>
      <c r="P50" s="150">
        <f>IFERROR(VLOOKUP($B50,#REF!,#REF!,FALSE),0)</f>
        <v>0</v>
      </c>
      <c r="Q50" s="150">
        <f>IFERROR(VLOOKUP($B50,#REF!,#REF!,FALSE),0)</f>
        <v>0</v>
      </c>
      <c r="R50" s="150">
        <f>IFERROR(VLOOKUP($B50,#REF!,#REF!,FALSE),0)</f>
        <v>0</v>
      </c>
      <c r="S50" s="150">
        <f>IFERROR(VLOOKUP($B50,#REF!,#REF!,FALSE),0)</f>
        <v>0</v>
      </c>
      <c r="T50" s="150">
        <f>IFERROR(VLOOKUP($B50,#REF!,#REF!,FALSE),0)</f>
        <v>0</v>
      </c>
      <c r="U50" s="150">
        <f>IFERROR(VLOOKUP($B50,#REF!,#REF!,FALSE),0)</f>
        <v>0</v>
      </c>
      <c r="V50" s="96"/>
      <c r="W50" s="96">
        <f t="shared" si="15"/>
        <v>0</v>
      </c>
      <c r="X50" s="125">
        <f t="shared" si="13"/>
        <v>52.47</v>
      </c>
    </row>
    <row r="51" spans="2:24" s="83" customFormat="1" ht="14.25" x14ac:dyDescent="0.2">
      <c r="B51" s="83" t="str">
        <f t="shared" si="14"/>
        <v>99465149</v>
      </c>
      <c r="C51" s="154"/>
      <c r="D51" s="94" t="s">
        <v>55</v>
      </c>
      <c r="E51" s="94" t="s">
        <v>205</v>
      </c>
      <c r="F51" s="95" t="s">
        <v>199</v>
      </c>
      <c r="G51" s="95">
        <v>99465149</v>
      </c>
      <c r="H51" s="95" t="s">
        <v>119</v>
      </c>
      <c r="I51" s="178">
        <v>52.47</v>
      </c>
      <c r="J51" s="188">
        <f>IFERROR(VLOOKUP($B51,#REF!,#REF!,FALSE),0)</f>
        <v>0</v>
      </c>
      <c r="K51" s="150">
        <f>IFERROR(VLOOKUP($B51,#REF!,#REF!,FALSE),0)</f>
        <v>0</v>
      </c>
      <c r="L51" s="150">
        <f>IFERROR(VLOOKUP($B51,#REF!,#REF!,FALSE),0)</f>
        <v>0</v>
      </c>
      <c r="M51" s="150">
        <f>IFERROR(VLOOKUP($B51,#REF!,#REF!,FALSE),0)</f>
        <v>0</v>
      </c>
      <c r="N51" s="150">
        <f>IFERROR(VLOOKUP($B51,#REF!,#REF!,FALSE),0)</f>
        <v>0</v>
      </c>
      <c r="O51" s="150">
        <f>IFERROR(VLOOKUP($B51,#REF!,#REF!,FALSE),0)</f>
        <v>0</v>
      </c>
      <c r="P51" s="150">
        <f>IFERROR(VLOOKUP($B51,#REF!,#REF!,FALSE),0)</f>
        <v>0</v>
      </c>
      <c r="Q51" s="150">
        <f>IFERROR(VLOOKUP($B51,#REF!,#REF!,FALSE),0)</f>
        <v>0</v>
      </c>
      <c r="R51" s="150">
        <f>IFERROR(VLOOKUP($B51,#REF!,#REF!,FALSE),0)</f>
        <v>0</v>
      </c>
      <c r="S51" s="150">
        <f>IFERROR(VLOOKUP($B51,#REF!,#REF!,FALSE),0)</f>
        <v>0</v>
      </c>
      <c r="T51" s="150">
        <f>IFERROR(VLOOKUP($B51,#REF!,#REF!,FALSE),0)</f>
        <v>0</v>
      </c>
      <c r="U51" s="150">
        <f>IFERROR(VLOOKUP($B51,#REF!,#REF!,FALSE),0)</f>
        <v>0</v>
      </c>
      <c r="V51" s="96"/>
      <c r="W51" s="96">
        <f t="shared" si="15"/>
        <v>0</v>
      </c>
      <c r="X51" s="125">
        <f t="shared" si="13"/>
        <v>52.47</v>
      </c>
    </row>
    <row r="52" spans="2:24" s="83" customFormat="1" ht="14.25" x14ac:dyDescent="0.2">
      <c r="B52" s="83" t="str">
        <f t="shared" si="14"/>
        <v>99465251</v>
      </c>
      <c r="C52" s="154"/>
      <c r="D52" s="94" t="s">
        <v>55</v>
      </c>
      <c r="E52" s="94" t="s">
        <v>206</v>
      </c>
      <c r="F52" s="95" t="s">
        <v>199</v>
      </c>
      <c r="G52" s="95">
        <v>99465251</v>
      </c>
      <c r="H52" s="95" t="s">
        <v>119</v>
      </c>
      <c r="I52" s="178">
        <v>52.47</v>
      </c>
      <c r="J52" s="188">
        <f>IFERROR(VLOOKUP($B52,#REF!,#REF!,FALSE),0)</f>
        <v>0</v>
      </c>
      <c r="K52" s="150">
        <f>IFERROR(VLOOKUP($B52,#REF!,#REF!,FALSE),0)</f>
        <v>0</v>
      </c>
      <c r="L52" s="150">
        <f>IFERROR(VLOOKUP($B52,#REF!,#REF!,FALSE),0)</f>
        <v>0</v>
      </c>
      <c r="M52" s="150">
        <f>IFERROR(VLOOKUP($B52,#REF!,#REF!,FALSE),0)</f>
        <v>0</v>
      </c>
      <c r="N52" s="150">
        <f>IFERROR(VLOOKUP($B52,#REF!,#REF!,FALSE),0)</f>
        <v>0</v>
      </c>
      <c r="O52" s="150">
        <f>IFERROR(VLOOKUP($B52,#REF!,#REF!,FALSE),0)</f>
        <v>0</v>
      </c>
      <c r="P52" s="150">
        <f>IFERROR(VLOOKUP($B52,#REF!,#REF!,FALSE),0)</f>
        <v>0</v>
      </c>
      <c r="Q52" s="150">
        <f>IFERROR(VLOOKUP($B52,#REF!,#REF!,FALSE),0)</f>
        <v>0</v>
      </c>
      <c r="R52" s="150">
        <f>IFERROR(VLOOKUP($B52,#REF!,#REF!,FALSE),0)</f>
        <v>0</v>
      </c>
      <c r="S52" s="150">
        <f>IFERROR(VLOOKUP($B52,#REF!,#REF!,FALSE),0)</f>
        <v>0</v>
      </c>
      <c r="T52" s="150">
        <f>IFERROR(VLOOKUP($B52,#REF!,#REF!,FALSE),0)</f>
        <v>0</v>
      </c>
      <c r="U52" s="150">
        <f>IFERROR(VLOOKUP($B52,#REF!,#REF!,FALSE),0)</f>
        <v>0</v>
      </c>
      <c r="V52" s="96"/>
      <c r="W52" s="96">
        <f t="shared" si="15"/>
        <v>0</v>
      </c>
      <c r="X52" s="125">
        <f t="shared" si="13"/>
        <v>52.47</v>
      </c>
    </row>
    <row r="53" spans="2:24" s="83" customFormat="1" ht="14.25" x14ac:dyDescent="0.2">
      <c r="B53" s="83" t="str">
        <f t="shared" si="14"/>
        <v>99465179</v>
      </c>
      <c r="C53" s="154"/>
      <c r="D53" s="94" t="s">
        <v>55</v>
      </c>
      <c r="E53" s="94" t="s">
        <v>207</v>
      </c>
      <c r="F53" s="95" t="s">
        <v>199</v>
      </c>
      <c r="G53" s="95">
        <v>99465179</v>
      </c>
      <c r="H53" s="95" t="s">
        <v>119</v>
      </c>
      <c r="I53" s="178">
        <v>52.47</v>
      </c>
      <c r="J53" s="188">
        <f>IFERROR(VLOOKUP($B53,#REF!,#REF!,FALSE),0)</f>
        <v>0</v>
      </c>
      <c r="K53" s="150">
        <f>IFERROR(VLOOKUP($B53,#REF!,#REF!,FALSE),0)</f>
        <v>0</v>
      </c>
      <c r="L53" s="150">
        <f>IFERROR(VLOOKUP($B53,#REF!,#REF!,FALSE),0)</f>
        <v>0</v>
      </c>
      <c r="M53" s="150">
        <f>IFERROR(VLOOKUP($B53,#REF!,#REF!,FALSE),0)</f>
        <v>0</v>
      </c>
      <c r="N53" s="150">
        <f>IFERROR(VLOOKUP($B53,#REF!,#REF!,FALSE),0)</f>
        <v>0</v>
      </c>
      <c r="O53" s="150">
        <f>IFERROR(VLOOKUP($B53,#REF!,#REF!,FALSE),0)</f>
        <v>0</v>
      </c>
      <c r="P53" s="150">
        <f>IFERROR(VLOOKUP($B53,#REF!,#REF!,FALSE),0)</f>
        <v>0</v>
      </c>
      <c r="Q53" s="150">
        <f>IFERROR(VLOOKUP($B53,#REF!,#REF!,FALSE),0)</f>
        <v>0</v>
      </c>
      <c r="R53" s="150">
        <f>IFERROR(VLOOKUP($B53,#REF!,#REF!,FALSE),0)</f>
        <v>0</v>
      </c>
      <c r="S53" s="150">
        <f>IFERROR(VLOOKUP($B53,#REF!,#REF!,FALSE),0)</f>
        <v>0</v>
      </c>
      <c r="T53" s="150">
        <f>IFERROR(VLOOKUP($B53,#REF!,#REF!,FALSE),0)</f>
        <v>0</v>
      </c>
      <c r="U53" s="150">
        <f>IFERROR(VLOOKUP($B53,#REF!,#REF!,FALSE),0)</f>
        <v>0</v>
      </c>
      <c r="V53" s="96"/>
      <c r="W53" s="96">
        <f t="shared" si="15"/>
        <v>0</v>
      </c>
      <c r="X53" s="125">
        <f t="shared" si="13"/>
        <v>52.47</v>
      </c>
    </row>
    <row r="54" spans="2:24" s="83" customFormat="1" ht="14.25" x14ac:dyDescent="0.2">
      <c r="B54" s="83" t="str">
        <f t="shared" si="14"/>
        <v>99465227</v>
      </c>
      <c r="C54" s="154"/>
      <c r="D54" s="94" t="s">
        <v>55</v>
      </c>
      <c r="E54" s="94" t="s">
        <v>208</v>
      </c>
      <c r="F54" s="95" t="s">
        <v>199</v>
      </c>
      <c r="G54" s="95">
        <v>99465227</v>
      </c>
      <c r="H54" s="95" t="s">
        <v>119</v>
      </c>
      <c r="I54" s="178">
        <v>29.68</v>
      </c>
      <c r="J54" s="188">
        <f>IFERROR(VLOOKUP($B54,#REF!,#REF!,FALSE),0)</f>
        <v>0</v>
      </c>
      <c r="K54" s="150">
        <f>IFERROR(VLOOKUP($B54,#REF!,#REF!,FALSE),0)</f>
        <v>0</v>
      </c>
      <c r="L54" s="150">
        <f>IFERROR(VLOOKUP($B54,#REF!,#REF!,FALSE),0)</f>
        <v>0</v>
      </c>
      <c r="M54" s="150">
        <f>IFERROR(VLOOKUP($B54,#REF!,#REF!,FALSE),0)</f>
        <v>0</v>
      </c>
      <c r="N54" s="150">
        <f>IFERROR(VLOOKUP($B54,#REF!,#REF!,FALSE),0)</f>
        <v>0</v>
      </c>
      <c r="O54" s="150">
        <f>IFERROR(VLOOKUP($B54,#REF!,#REF!,FALSE),0)</f>
        <v>0</v>
      </c>
      <c r="P54" s="150">
        <f>IFERROR(VLOOKUP($B54,#REF!,#REF!,FALSE),0)</f>
        <v>0</v>
      </c>
      <c r="Q54" s="150">
        <f>IFERROR(VLOOKUP($B54,#REF!,#REF!,FALSE),0)</f>
        <v>0</v>
      </c>
      <c r="R54" s="150">
        <f>IFERROR(VLOOKUP($B54,#REF!,#REF!,FALSE),0)</f>
        <v>0</v>
      </c>
      <c r="S54" s="150">
        <f>IFERROR(VLOOKUP($B54,#REF!,#REF!,FALSE),0)</f>
        <v>0</v>
      </c>
      <c r="T54" s="150">
        <f>IFERROR(VLOOKUP($B54,#REF!,#REF!,FALSE),0)</f>
        <v>0</v>
      </c>
      <c r="U54" s="150">
        <f>IFERROR(VLOOKUP($B54,#REF!,#REF!,FALSE),0)</f>
        <v>0</v>
      </c>
      <c r="V54" s="96"/>
      <c r="W54" s="96">
        <f t="shared" si="15"/>
        <v>0</v>
      </c>
      <c r="X54" s="125">
        <f t="shared" si="13"/>
        <v>29.68</v>
      </c>
    </row>
    <row r="55" spans="2:24" s="83" customFormat="1" ht="14.25" x14ac:dyDescent="0.2">
      <c r="B55" s="83" t="str">
        <f t="shared" si="14"/>
        <v>99465161</v>
      </c>
      <c r="C55" s="154"/>
      <c r="D55" s="94" t="s">
        <v>55</v>
      </c>
      <c r="E55" s="94" t="s">
        <v>209</v>
      </c>
      <c r="F55" s="95" t="s">
        <v>199</v>
      </c>
      <c r="G55" s="95">
        <v>99465161</v>
      </c>
      <c r="H55" s="95" t="s">
        <v>119</v>
      </c>
      <c r="I55" s="178">
        <v>60.89</v>
      </c>
      <c r="J55" s="188">
        <f>IFERROR(VLOOKUP($B55,#REF!,#REF!,FALSE),0)</f>
        <v>0</v>
      </c>
      <c r="K55" s="150">
        <f>IFERROR(VLOOKUP($B55,#REF!,#REF!,FALSE),0)</f>
        <v>0</v>
      </c>
      <c r="L55" s="150">
        <f>IFERROR(VLOOKUP($B55,#REF!,#REF!,FALSE),0)</f>
        <v>0</v>
      </c>
      <c r="M55" s="150">
        <f>IFERROR(VLOOKUP($B55,#REF!,#REF!,FALSE),0)</f>
        <v>0</v>
      </c>
      <c r="N55" s="150">
        <f>IFERROR(VLOOKUP($B55,#REF!,#REF!,FALSE),0)</f>
        <v>0</v>
      </c>
      <c r="O55" s="150">
        <f>IFERROR(VLOOKUP($B55,#REF!,#REF!,FALSE),0)</f>
        <v>0</v>
      </c>
      <c r="P55" s="150">
        <f>IFERROR(VLOOKUP($B55,#REF!,#REF!,FALSE),0)</f>
        <v>0</v>
      </c>
      <c r="Q55" s="150">
        <f>IFERROR(VLOOKUP($B55,#REF!,#REF!,FALSE),0)</f>
        <v>0</v>
      </c>
      <c r="R55" s="150">
        <f>IFERROR(VLOOKUP($B55,#REF!,#REF!,FALSE),0)</f>
        <v>0</v>
      </c>
      <c r="S55" s="150">
        <f>IFERROR(VLOOKUP($B55,#REF!,#REF!,FALSE),0)</f>
        <v>0</v>
      </c>
      <c r="T55" s="150">
        <f>IFERROR(VLOOKUP($B55,#REF!,#REF!,FALSE),0)</f>
        <v>0</v>
      </c>
      <c r="U55" s="150">
        <f>IFERROR(VLOOKUP($B55,#REF!,#REF!,FALSE),0)</f>
        <v>0</v>
      </c>
      <c r="V55" s="96"/>
      <c r="W55" s="96">
        <f t="shared" si="15"/>
        <v>0</v>
      </c>
      <c r="X55" s="125">
        <f t="shared" si="13"/>
        <v>60.89</v>
      </c>
    </row>
    <row r="56" spans="2:24" s="83" customFormat="1" ht="14.25" x14ac:dyDescent="0.2">
      <c r="B56" s="83" t="str">
        <f t="shared" si="14"/>
        <v>99465230</v>
      </c>
      <c r="C56" s="154"/>
      <c r="D56" s="94" t="s">
        <v>55</v>
      </c>
      <c r="E56" s="94" t="s">
        <v>210</v>
      </c>
      <c r="F56" s="95" t="s">
        <v>199</v>
      </c>
      <c r="G56" s="95">
        <v>99465230</v>
      </c>
      <c r="H56" s="95" t="s">
        <v>119</v>
      </c>
      <c r="I56" s="178">
        <v>52.47</v>
      </c>
      <c r="J56" s="188">
        <f>IFERROR(VLOOKUP($B56,#REF!,#REF!,FALSE),0)</f>
        <v>0</v>
      </c>
      <c r="K56" s="150">
        <f>IFERROR(VLOOKUP($B56,#REF!,#REF!,FALSE),0)</f>
        <v>0</v>
      </c>
      <c r="L56" s="150">
        <f>IFERROR(VLOOKUP($B56,#REF!,#REF!,FALSE),0)</f>
        <v>0</v>
      </c>
      <c r="M56" s="150">
        <f>IFERROR(VLOOKUP($B56,#REF!,#REF!,FALSE),0)</f>
        <v>0</v>
      </c>
      <c r="N56" s="150">
        <f>IFERROR(VLOOKUP($B56,#REF!,#REF!,FALSE),0)</f>
        <v>0</v>
      </c>
      <c r="O56" s="150">
        <f>IFERROR(VLOOKUP($B56,#REF!,#REF!,FALSE),0)</f>
        <v>0</v>
      </c>
      <c r="P56" s="150">
        <f>IFERROR(VLOOKUP($B56,#REF!,#REF!,FALSE),0)</f>
        <v>0</v>
      </c>
      <c r="Q56" s="150">
        <f>IFERROR(VLOOKUP($B56,#REF!,#REF!,FALSE),0)</f>
        <v>0</v>
      </c>
      <c r="R56" s="150">
        <f>IFERROR(VLOOKUP($B56,#REF!,#REF!,FALSE),0)</f>
        <v>0</v>
      </c>
      <c r="S56" s="150">
        <f>IFERROR(VLOOKUP($B56,#REF!,#REF!,FALSE),0)</f>
        <v>0</v>
      </c>
      <c r="T56" s="150">
        <f>IFERROR(VLOOKUP($B56,#REF!,#REF!,FALSE),0)</f>
        <v>0</v>
      </c>
      <c r="U56" s="150">
        <f>IFERROR(VLOOKUP($B56,#REF!,#REF!,FALSE),0)</f>
        <v>0</v>
      </c>
      <c r="V56" s="96"/>
      <c r="W56" s="96">
        <f t="shared" si="15"/>
        <v>0</v>
      </c>
      <c r="X56" s="125">
        <f t="shared" si="13"/>
        <v>52.47</v>
      </c>
    </row>
    <row r="57" spans="2:24" s="83" customFormat="1" ht="14.25" x14ac:dyDescent="0.2">
      <c r="B57" s="83" t="str">
        <f t="shared" si="14"/>
        <v>99465245</v>
      </c>
      <c r="C57" s="154"/>
      <c r="D57" s="94" t="s">
        <v>55</v>
      </c>
      <c r="E57" s="94" t="s">
        <v>211</v>
      </c>
      <c r="F57" s="95" t="s">
        <v>199</v>
      </c>
      <c r="G57" s="95">
        <v>99465245</v>
      </c>
      <c r="H57" s="95" t="s">
        <v>119</v>
      </c>
      <c r="I57" s="178">
        <v>52.47</v>
      </c>
      <c r="J57" s="188">
        <f>IFERROR(VLOOKUP($B57,#REF!,#REF!,FALSE),0)</f>
        <v>0</v>
      </c>
      <c r="K57" s="150">
        <f>IFERROR(VLOOKUP($B57,#REF!,#REF!,FALSE),0)</f>
        <v>0</v>
      </c>
      <c r="L57" s="150">
        <f>IFERROR(VLOOKUP($B57,#REF!,#REF!,FALSE),0)</f>
        <v>0</v>
      </c>
      <c r="M57" s="150">
        <f>IFERROR(VLOOKUP($B57,#REF!,#REF!,FALSE),0)</f>
        <v>0</v>
      </c>
      <c r="N57" s="150">
        <f>IFERROR(VLOOKUP($B57,#REF!,#REF!,FALSE),0)</f>
        <v>0</v>
      </c>
      <c r="O57" s="150">
        <f>IFERROR(VLOOKUP($B57,#REF!,#REF!,FALSE),0)</f>
        <v>0</v>
      </c>
      <c r="P57" s="150">
        <f>IFERROR(VLOOKUP($B57,#REF!,#REF!,FALSE),0)</f>
        <v>0</v>
      </c>
      <c r="Q57" s="150">
        <f>IFERROR(VLOOKUP($B57,#REF!,#REF!,FALSE),0)</f>
        <v>0</v>
      </c>
      <c r="R57" s="150">
        <f>IFERROR(VLOOKUP($B57,#REF!,#REF!,FALSE),0)</f>
        <v>0</v>
      </c>
      <c r="S57" s="150">
        <f>IFERROR(VLOOKUP($B57,#REF!,#REF!,FALSE),0)</f>
        <v>0</v>
      </c>
      <c r="T57" s="150">
        <f>IFERROR(VLOOKUP($B57,#REF!,#REF!,FALSE),0)</f>
        <v>0</v>
      </c>
      <c r="U57" s="150">
        <f>IFERROR(VLOOKUP($B57,#REF!,#REF!,FALSE),0)</f>
        <v>0</v>
      </c>
      <c r="V57" s="96"/>
      <c r="W57" s="96">
        <f t="shared" si="15"/>
        <v>0</v>
      </c>
      <c r="X57" s="125">
        <f t="shared" si="13"/>
        <v>52.47</v>
      </c>
    </row>
    <row r="58" spans="2:24" s="83" customFormat="1" ht="14.25" x14ac:dyDescent="0.2">
      <c r="B58" s="83" t="str">
        <f t="shared" si="14"/>
        <v>99465185</v>
      </c>
      <c r="C58" s="154"/>
      <c r="D58" s="94" t="s">
        <v>55</v>
      </c>
      <c r="E58" s="94" t="s">
        <v>212</v>
      </c>
      <c r="F58" s="95" t="s">
        <v>199</v>
      </c>
      <c r="G58" s="95">
        <v>99465185</v>
      </c>
      <c r="H58" s="95" t="s">
        <v>119</v>
      </c>
      <c r="I58" s="178">
        <v>52.47</v>
      </c>
      <c r="J58" s="188">
        <f>IFERROR(VLOOKUP($B58,#REF!,#REF!,FALSE),0)</f>
        <v>0</v>
      </c>
      <c r="K58" s="150">
        <f>IFERROR(VLOOKUP($B58,#REF!,#REF!,FALSE),0)</f>
        <v>0</v>
      </c>
      <c r="L58" s="150">
        <f>IFERROR(VLOOKUP($B58,#REF!,#REF!,FALSE),0)</f>
        <v>0</v>
      </c>
      <c r="M58" s="150">
        <f>IFERROR(VLOOKUP($B58,#REF!,#REF!,FALSE),0)</f>
        <v>0</v>
      </c>
      <c r="N58" s="150">
        <f>IFERROR(VLOOKUP($B58,#REF!,#REF!,FALSE),0)</f>
        <v>0</v>
      </c>
      <c r="O58" s="150">
        <f>IFERROR(VLOOKUP($B58,#REF!,#REF!,FALSE),0)</f>
        <v>0</v>
      </c>
      <c r="P58" s="150">
        <f>IFERROR(VLOOKUP($B58,#REF!,#REF!,FALSE),0)</f>
        <v>0</v>
      </c>
      <c r="Q58" s="150">
        <f>IFERROR(VLOOKUP($B58,#REF!,#REF!,FALSE),0)</f>
        <v>0</v>
      </c>
      <c r="R58" s="150">
        <f>IFERROR(VLOOKUP($B58,#REF!,#REF!,FALSE),0)</f>
        <v>0</v>
      </c>
      <c r="S58" s="150">
        <f>IFERROR(VLOOKUP($B58,#REF!,#REF!,FALSE),0)</f>
        <v>0</v>
      </c>
      <c r="T58" s="150">
        <f>IFERROR(VLOOKUP($B58,#REF!,#REF!,FALSE),0)</f>
        <v>0</v>
      </c>
      <c r="U58" s="150">
        <f>IFERROR(VLOOKUP($B58,#REF!,#REF!,FALSE),0)</f>
        <v>0</v>
      </c>
      <c r="V58" s="96"/>
      <c r="W58" s="96">
        <f t="shared" si="15"/>
        <v>0</v>
      </c>
      <c r="X58" s="125">
        <f t="shared" si="13"/>
        <v>52.47</v>
      </c>
    </row>
    <row r="59" spans="2:24" s="83" customFormat="1" ht="14.25" x14ac:dyDescent="0.2">
      <c r="B59" s="83" t="str">
        <f t="shared" si="14"/>
        <v>99465155</v>
      </c>
      <c r="C59" s="154"/>
      <c r="D59" s="94" t="s">
        <v>55</v>
      </c>
      <c r="E59" s="94" t="s">
        <v>213</v>
      </c>
      <c r="F59" s="95" t="s">
        <v>199</v>
      </c>
      <c r="G59" s="95">
        <v>99465155</v>
      </c>
      <c r="H59" s="95" t="s">
        <v>119</v>
      </c>
      <c r="I59" s="178">
        <v>52.47</v>
      </c>
      <c r="J59" s="188">
        <f>IFERROR(VLOOKUP($B59,#REF!,#REF!,FALSE),0)</f>
        <v>0</v>
      </c>
      <c r="K59" s="150">
        <f>IFERROR(VLOOKUP($B59,#REF!,#REF!,FALSE),0)</f>
        <v>0</v>
      </c>
      <c r="L59" s="150">
        <f>IFERROR(VLOOKUP($B59,#REF!,#REF!,FALSE),0)</f>
        <v>0</v>
      </c>
      <c r="M59" s="150">
        <f>IFERROR(VLOOKUP($B59,#REF!,#REF!,FALSE),0)</f>
        <v>0</v>
      </c>
      <c r="N59" s="150">
        <f>IFERROR(VLOOKUP($B59,#REF!,#REF!,FALSE),0)</f>
        <v>0</v>
      </c>
      <c r="O59" s="150">
        <f>IFERROR(VLOOKUP($B59,#REF!,#REF!,FALSE),0)</f>
        <v>0</v>
      </c>
      <c r="P59" s="150">
        <f>IFERROR(VLOOKUP($B59,#REF!,#REF!,FALSE),0)</f>
        <v>0</v>
      </c>
      <c r="Q59" s="150">
        <f>IFERROR(VLOOKUP($B59,#REF!,#REF!,FALSE),0)</f>
        <v>0</v>
      </c>
      <c r="R59" s="150">
        <f>IFERROR(VLOOKUP($B59,#REF!,#REF!,FALSE),0)</f>
        <v>0</v>
      </c>
      <c r="S59" s="150">
        <f>IFERROR(VLOOKUP($B59,#REF!,#REF!,FALSE),0)</f>
        <v>0</v>
      </c>
      <c r="T59" s="150">
        <f>IFERROR(VLOOKUP($B59,#REF!,#REF!,FALSE),0)</f>
        <v>0</v>
      </c>
      <c r="U59" s="150">
        <f>IFERROR(VLOOKUP($B59,#REF!,#REF!,FALSE),0)</f>
        <v>0</v>
      </c>
      <c r="V59" s="96"/>
      <c r="W59" s="96">
        <f t="shared" si="15"/>
        <v>0</v>
      </c>
      <c r="X59" s="125">
        <f t="shared" si="13"/>
        <v>52.47</v>
      </c>
    </row>
    <row r="60" spans="2:24" s="83" customFormat="1" ht="14.25" x14ac:dyDescent="0.2">
      <c r="B60" s="83" t="str">
        <f t="shared" si="14"/>
        <v>99465209</v>
      </c>
      <c r="C60" s="154"/>
      <c r="D60" s="94" t="s">
        <v>55</v>
      </c>
      <c r="E60" s="94" t="s">
        <v>214</v>
      </c>
      <c r="F60" s="95" t="s">
        <v>199</v>
      </c>
      <c r="G60" s="95">
        <v>99465209</v>
      </c>
      <c r="H60" s="95" t="s">
        <v>119</v>
      </c>
      <c r="I60" s="178">
        <v>52.47</v>
      </c>
      <c r="J60" s="188">
        <f>IFERROR(VLOOKUP($B60,#REF!,#REF!,FALSE),0)</f>
        <v>0</v>
      </c>
      <c r="K60" s="150">
        <f>IFERROR(VLOOKUP($B60,#REF!,#REF!,FALSE),0)</f>
        <v>0</v>
      </c>
      <c r="L60" s="150">
        <f>IFERROR(VLOOKUP($B60,#REF!,#REF!,FALSE),0)</f>
        <v>0</v>
      </c>
      <c r="M60" s="150">
        <f>IFERROR(VLOOKUP($B60,#REF!,#REF!,FALSE),0)</f>
        <v>0</v>
      </c>
      <c r="N60" s="150">
        <f>IFERROR(VLOOKUP($B60,#REF!,#REF!,FALSE),0)</f>
        <v>0</v>
      </c>
      <c r="O60" s="150">
        <f>IFERROR(VLOOKUP($B60,#REF!,#REF!,FALSE),0)</f>
        <v>0</v>
      </c>
      <c r="P60" s="150">
        <f>IFERROR(VLOOKUP($B60,#REF!,#REF!,FALSE),0)</f>
        <v>0</v>
      </c>
      <c r="Q60" s="150">
        <f>IFERROR(VLOOKUP($B60,#REF!,#REF!,FALSE),0)</f>
        <v>0</v>
      </c>
      <c r="R60" s="150">
        <f>IFERROR(VLOOKUP($B60,#REF!,#REF!,FALSE),0)</f>
        <v>0</v>
      </c>
      <c r="S60" s="150">
        <f>IFERROR(VLOOKUP($B60,#REF!,#REF!,FALSE),0)</f>
        <v>0</v>
      </c>
      <c r="T60" s="150">
        <f>IFERROR(VLOOKUP($B60,#REF!,#REF!,FALSE),0)</f>
        <v>0</v>
      </c>
      <c r="U60" s="150">
        <f>IFERROR(VLOOKUP($B60,#REF!,#REF!,FALSE),0)</f>
        <v>0</v>
      </c>
      <c r="V60" s="96"/>
      <c r="W60" s="96">
        <f t="shared" si="15"/>
        <v>0</v>
      </c>
      <c r="X60" s="125">
        <f t="shared" si="13"/>
        <v>52.47</v>
      </c>
    </row>
    <row r="61" spans="2:24" s="83" customFormat="1" ht="14.25" x14ac:dyDescent="0.2">
      <c r="B61" s="83" t="str">
        <f t="shared" si="14"/>
        <v>99465221</v>
      </c>
      <c r="C61" s="154"/>
      <c r="D61" s="94" t="s">
        <v>55</v>
      </c>
      <c r="E61" s="94" t="s">
        <v>215</v>
      </c>
      <c r="F61" s="95" t="s">
        <v>199</v>
      </c>
      <c r="G61" s="95">
        <v>99465221</v>
      </c>
      <c r="H61" s="95" t="s">
        <v>119</v>
      </c>
      <c r="I61" s="178">
        <v>53.26</v>
      </c>
      <c r="J61" s="188">
        <f>IFERROR(VLOOKUP($B61,#REF!,#REF!,FALSE),0)</f>
        <v>0</v>
      </c>
      <c r="K61" s="150">
        <f>IFERROR(VLOOKUP($B61,#REF!,#REF!,FALSE),0)</f>
        <v>0</v>
      </c>
      <c r="L61" s="150">
        <f>IFERROR(VLOOKUP($B61,#REF!,#REF!,FALSE),0)</f>
        <v>0</v>
      </c>
      <c r="M61" s="150">
        <f>IFERROR(VLOOKUP($B61,#REF!,#REF!,FALSE),0)</f>
        <v>0</v>
      </c>
      <c r="N61" s="150">
        <f>IFERROR(VLOOKUP($B61,#REF!,#REF!,FALSE),0)</f>
        <v>0</v>
      </c>
      <c r="O61" s="150">
        <f>IFERROR(VLOOKUP($B61,#REF!,#REF!,FALSE),0)</f>
        <v>0</v>
      </c>
      <c r="P61" s="150">
        <f>IFERROR(VLOOKUP($B61,#REF!,#REF!,FALSE),0)</f>
        <v>0</v>
      </c>
      <c r="Q61" s="150">
        <f>IFERROR(VLOOKUP($B61,#REF!,#REF!,FALSE),0)</f>
        <v>0</v>
      </c>
      <c r="R61" s="150">
        <f>IFERROR(VLOOKUP($B61,#REF!,#REF!,FALSE),0)</f>
        <v>0</v>
      </c>
      <c r="S61" s="150">
        <f>IFERROR(VLOOKUP($B61,#REF!,#REF!,FALSE),0)</f>
        <v>0</v>
      </c>
      <c r="T61" s="150">
        <f>IFERROR(VLOOKUP($B61,#REF!,#REF!,FALSE),0)</f>
        <v>0</v>
      </c>
      <c r="U61" s="150">
        <f>IFERROR(VLOOKUP($B61,#REF!,#REF!,FALSE),0)</f>
        <v>0</v>
      </c>
      <c r="V61" s="96"/>
      <c r="W61" s="96">
        <f t="shared" si="15"/>
        <v>0</v>
      </c>
      <c r="X61" s="125">
        <f t="shared" si="13"/>
        <v>53.26</v>
      </c>
    </row>
    <row r="62" spans="2:24" s="83" customFormat="1" ht="14.25" x14ac:dyDescent="0.2">
      <c r="B62" s="83" t="str">
        <f t="shared" si="14"/>
        <v>99465170</v>
      </c>
      <c r="C62" s="154"/>
      <c r="D62" s="149" t="s">
        <v>55</v>
      </c>
      <c r="E62" s="149" t="s">
        <v>216</v>
      </c>
      <c r="F62" s="95" t="s">
        <v>199</v>
      </c>
      <c r="G62" s="95">
        <v>99465170</v>
      </c>
      <c r="H62" s="95" t="s">
        <v>119</v>
      </c>
      <c r="I62" s="178">
        <v>28.11</v>
      </c>
      <c r="J62" s="188">
        <f>IFERROR(VLOOKUP($B62,#REF!,#REF!,FALSE),0)</f>
        <v>0</v>
      </c>
      <c r="K62" s="150">
        <f>IFERROR(VLOOKUP($B62,#REF!,#REF!,FALSE),0)</f>
        <v>0</v>
      </c>
      <c r="L62" s="150">
        <f>IFERROR(VLOOKUP($B62,#REF!,#REF!,FALSE),0)</f>
        <v>0</v>
      </c>
      <c r="M62" s="150">
        <f>IFERROR(VLOOKUP($B62,#REF!,#REF!,FALSE),0)</f>
        <v>0</v>
      </c>
      <c r="N62" s="150">
        <f>IFERROR(VLOOKUP($B62,#REF!,#REF!,FALSE),0)</f>
        <v>0</v>
      </c>
      <c r="O62" s="150">
        <f>IFERROR(VLOOKUP($B62,#REF!,#REF!,FALSE),0)</f>
        <v>0</v>
      </c>
      <c r="P62" s="150">
        <f>IFERROR(VLOOKUP($B62,#REF!,#REF!,FALSE),0)</f>
        <v>0</v>
      </c>
      <c r="Q62" s="150">
        <f>IFERROR(VLOOKUP($B62,#REF!,#REF!,FALSE),0)</f>
        <v>0</v>
      </c>
      <c r="R62" s="150">
        <f>IFERROR(VLOOKUP($B62,#REF!,#REF!,FALSE),0)</f>
        <v>0</v>
      </c>
      <c r="S62" s="150">
        <f>IFERROR(VLOOKUP($B62,#REF!,#REF!,FALSE),0)</f>
        <v>0</v>
      </c>
      <c r="T62" s="150">
        <f>IFERROR(VLOOKUP($B62,#REF!,#REF!,FALSE),0)</f>
        <v>0</v>
      </c>
      <c r="U62" s="150">
        <f>IFERROR(VLOOKUP($B62,#REF!,#REF!,FALSE),0)</f>
        <v>0</v>
      </c>
      <c r="V62" s="101"/>
      <c r="W62" s="101">
        <f t="shared" si="15"/>
        <v>0</v>
      </c>
      <c r="X62" s="131">
        <f t="shared" si="13"/>
        <v>28.11</v>
      </c>
    </row>
    <row r="63" spans="2:24" s="83" customFormat="1" ht="14.25" x14ac:dyDescent="0.2">
      <c r="B63" s="83" t="str">
        <f t="shared" si="14"/>
        <v>99465191</v>
      </c>
      <c r="C63" s="154"/>
      <c r="D63" s="149" t="s">
        <v>55</v>
      </c>
      <c r="E63" s="149" t="s">
        <v>217</v>
      </c>
      <c r="F63" s="95" t="s">
        <v>199</v>
      </c>
      <c r="G63" s="95">
        <v>99465191</v>
      </c>
      <c r="H63" s="95" t="s">
        <v>119</v>
      </c>
      <c r="I63" s="178">
        <v>58.97</v>
      </c>
      <c r="J63" s="188">
        <f>IFERROR(VLOOKUP($B63,#REF!,#REF!,FALSE),0)</f>
        <v>0</v>
      </c>
      <c r="K63" s="150">
        <f>IFERROR(VLOOKUP($B63,#REF!,#REF!,FALSE),0)</f>
        <v>0</v>
      </c>
      <c r="L63" s="150">
        <f>IFERROR(VLOOKUP($B63,#REF!,#REF!,FALSE),0)</f>
        <v>0</v>
      </c>
      <c r="M63" s="150">
        <f>IFERROR(VLOOKUP($B63,#REF!,#REF!,FALSE),0)</f>
        <v>0</v>
      </c>
      <c r="N63" s="150">
        <f>IFERROR(VLOOKUP($B63,#REF!,#REF!,FALSE),0)</f>
        <v>0</v>
      </c>
      <c r="O63" s="150">
        <f>IFERROR(VLOOKUP($B63,#REF!,#REF!,FALSE),0)</f>
        <v>0</v>
      </c>
      <c r="P63" s="150">
        <f>IFERROR(VLOOKUP($B63,#REF!,#REF!,FALSE),0)</f>
        <v>0</v>
      </c>
      <c r="Q63" s="150">
        <f>IFERROR(VLOOKUP($B63,#REF!,#REF!,FALSE),0)</f>
        <v>0</v>
      </c>
      <c r="R63" s="150">
        <f>IFERROR(VLOOKUP($B63,#REF!,#REF!,FALSE),0)</f>
        <v>0</v>
      </c>
      <c r="S63" s="150">
        <f>IFERROR(VLOOKUP($B63,#REF!,#REF!,FALSE),0)</f>
        <v>0</v>
      </c>
      <c r="T63" s="150">
        <f>IFERROR(VLOOKUP($B63,#REF!,#REF!,FALSE),0)</f>
        <v>0</v>
      </c>
      <c r="U63" s="150">
        <f>IFERROR(VLOOKUP($B63,#REF!,#REF!,FALSE),0)</f>
        <v>0</v>
      </c>
      <c r="V63" s="101"/>
      <c r="W63" s="101">
        <f t="shared" si="15"/>
        <v>0</v>
      </c>
      <c r="X63" s="131">
        <f t="shared" si="13"/>
        <v>58.97</v>
      </c>
    </row>
    <row r="64" spans="2:24" s="83" customFormat="1" ht="14.25" x14ac:dyDescent="0.2">
      <c r="B64" s="83" t="str">
        <f t="shared" si="14"/>
        <v>99465215</v>
      </c>
      <c r="C64" s="154"/>
      <c r="D64" s="149" t="s">
        <v>55</v>
      </c>
      <c r="E64" s="149" t="s">
        <v>218</v>
      </c>
      <c r="F64" s="95" t="s">
        <v>199</v>
      </c>
      <c r="G64" s="95">
        <v>99465215</v>
      </c>
      <c r="H64" s="95" t="s">
        <v>119</v>
      </c>
      <c r="I64" s="178">
        <v>52.47</v>
      </c>
      <c r="J64" s="188">
        <f>IFERROR(VLOOKUP($B64,#REF!,#REF!,FALSE),0)</f>
        <v>0</v>
      </c>
      <c r="K64" s="150">
        <f>IFERROR(VLOOKUP($B64,#REF!,#REF!,FALSE),0)</f>
        <v>0</v>
      </c>
      <c r="L64" s="150">
        <f>IFERROR(VLOOKUP($B64,#REF!,#REF!,FALSE),0)</f>
        <v>0</v>
      </c>
      <c r="M64" s="150">
        <f>IFERROR(VLOOKUP($B64,#REF!,#REF!,FALSE),0)</f>
        <v>0</v>
      </c>
      <c r="N64" s="150">
        <f>IFERROR(VLOOKUP($B64,#REF!,#REF!,FALSE),0)</f>
        <v>0</v>
      </c>
      <c r="O64" s="150">
        <f>IFERROR(VLOOKUP($B64,#REF!,#REF!,FALSE),0)</f>
        <v>0</v>
      </c>
      <c r="P64" s="150">
        <f>IFERROR(VLOOKUP($B64,#REF!,#REF!,FALSE),0)</f>
        <v>0</v>
      </c>
      <c r="Q64" s="150">
        <f>IFERROR(VLOOKUP($B64,#REF!,#REF!,FALSE),0)</f>
        <v>0</v>
      </c>
      <c r="R64" s="150">
        <f>IFERROR(VLOOKUP($B64,#REF!,#REF!,FALSE),0)</f>
        <v>0</v>
      </c>
      <c r="S64" s="150">
        <f>IFERROR(VLOOKUP($B64,#REF!,#REF!,FALSE),0)</f>
        <v>0</v>
      </c>
      <c r="T64" s="150">
        <f>IFERROR(VLOOKUP($B64,#REF!,#REF!,FALSE),0)</f>
        <v>0</v>
      </c>
      <c r="U64" s="150">
        <f>IFERROR(VLOOKUP($B64,#REF!,#REF!,FALSE),0)</f>
        <v>0</v>
      </c>
      <c r="V64" s="101"/>
      <c r="W64" s="101">
        <f t="shared" si="15"/>
        <v>0</v>
      </c>
      <c r="X64" s="131">
        <f t="shared" si="13"/>
        <v>52.47</v>
      </c>
    </row>
    <row r="65" spans="2:24" s="83" customFormat="1" ht="14.25" x14ac:dyDescent="0.2">
      <c r="B65" s="83" t="str">
        <f t="shared" si="14"/>
        <v>99465188</v>
      </c>
      <c r="C65" s="154"/>
      <c r="D65" s="149" t="s">
        <v>55</v>
      </c>
      <c r="E65" s="149" t="s">
        <v>219</v>
      </c>
      <c r="F65" s="95" t="s">
        <v>199</v>
      </c>
      <c r="G65" s="95">
        <v>99465188</v>
      </c>
      <c r="H65" s="95" t="s">
        <v>119</v>
      </c>
      <c r="I65" s="178">
        <v>28.11</v>
      </c>
      <c r="J65" s="188">
        <f>IFERROR(VLOOKUP($B65,#REF!,#REF!,FALSE),0)</f>
        <v>0</v>
      </c>
      <c r="K65" s="150">
        <f>IFERROR(VLOOKUP($B65,#REF!,#REF!,FALSE),0)</f>
        <v>0</v>
      </c>
      <c r="L65" s="150">
        <f>IFERROR(VLOOKUP($B65,#REF!,#REF!,FALSE),0)</f>
        <v>0</v>
      </c>
      <c r="M65" s="150">
        <f>IFERROR(VLOOKUP($B65,#REF!,#REF!,FALSE),0)</f>
        <v>0</v>
      </c>
      <c r="N65" s="150">
        <f>IFERROR(VLOOKUP($B65,#REF!,#REF!,FALSE),0)</f>
        <v>0</v>
      </c>
      <c r="O65" s="150">
        <f>IFERROR(VLOOKUP($B65,#REF!,#REF!,FALSE),0)</f>
        <v>0</v>
      </c>
      <c r="P65" s="150">
        <f>IFERROR(VLOOKUP($B65,#REF!,#REF!,FALSE),0)</f>
        <v>0</v>
      </c>
      <c r="Q65" s="150">
        <f>IFERROR(VLOOKUP($B65,#REF!,#REF!,FALSE),0)</f>
        <v>0</v>
      </c>
      <c r="R65" s="150">
        <f>IFERROR(VLOOKUP($B65,#REF!,#REF!,FALSE),0)</f>
        <v>0</v>
      </c>
      <c r="S65" s="150">
        <f>IFERROR(VLOOKUP($B65,#REF!,#REF!,FALSE),0)</f>
        <v>0</v>
      </c>
      <c r="T65" s="150">
        <f>IFERROR(VLOOKUP($B65,#REF!,#REF!,FALSE),0)</f>
        <v>0</v>
      </c>
      <c r="U65" s="150">
        <f>IFERROR(VLOOKUP($B65,#REF!,#REF!,FALSE),0)</f>
        <v>0</v>
      </c>
      <c r="V65" s="101"/>
      <c r="W65" s="101">
        <f t="shared" si="15"/>
        <v>0</v>
      </c>
      <c r="X65" s="131">
        <f t="shared" si="13"/>
        <v>28.11</v>
      </c>
    </row>
    <row r="66" spans="2:24" s="83" customFormat="1" ht="14.25" x14ac:dyDescent="0.2">
      <c r="B66" s="83" t="str">
        <f t="shared" si="14"/>
        <v>99465263</v>
      </c>
      <c r="C66" s="154"/>
      <c r="D66" s="149" t="s">
        <v>55</v>
      </c>
      <c r="E66" s="149" t="s">
        <v>220</v>
      </c>
      <c r="F66" s="95" t="s">
        <v>199</v>
      </c>
      <c r="G66" s="95">
        <v>99465263</v>
      </c>
      <c r="H66" s="95" t="s">
        <v>119</v>
      </c>
      <c r="I66" s="178">
        <v>58.97</v>
      </c>
      <c r="J66" s="188">
        <f>IFERROR(VLOOKUP($B66,#REF!,#REF!,FALSE),0)</f>
        <v>0</v>
      </c>
      <c r="K66" s="150">
        <f>IFERROR(VLOOKUP($B66,#REF!,#REF!,FALSE),0)</f>
        <v>0</v>
      </c>
      <c r="L66" s="150">
        <f>IFERROR(VLOOKUP($B66,#REF!,#REF!,FALSE),0)</f>
        <v>0</v>
      </c>
      <c r="M66" s="150">
        <f>IFERROR(VLOOKUP($B66,#REF!,#REF!,FALSE),0)</f>
        <v>0</v>
      </c>
      <c r="N66" s="150">
        <f>IFERROR(VLOOKUP($B66,#REF!,#REF!,FALSE),0)</f>
        <v>0</v>
      </c>
      <c r="O66" s="150">
        <f>IFERROR(VLOOKUP($B66,#REF!,#REF!,FALSE),0)</f>
        <v>0</v>
      </c>
      <c r="P66" s="150">
        <f>IFERROR(VLOOKUP($B66,#REF!,#REF!,FALSE),0)</f>
        <v>0</v>
      </c>
      <c r="Q66" s="150">
        <f>IFERROR(VLOOKUP($B66,#REF!,#REF!,FALSE),0)</f>
        <v>0</v>
      </c>
      <c r="R66" s="150">
        <f>IFERROR(VLOOKUP($B66,#REF!,#REF!,FALSE),0)</f>
        <v>0</v>
      </c>
      <c r="S66" s="150">
        <f>IFERROR(VLOOKUP($B66,#REF!,#REF!,FALSE),0)</f>
        <v>0</v>
      </c>
      <c r="T66" s="150">
        <f>IFERROR(VLOOKUP($B66,#REF!,#REF!,FALSE),0)</f>
        <v>0</v>
      </c>
      <c r="U66" s="150">
        <f>IFERROR(VLOOKUP($B66,#REF!,#REF!,FALSE),0)</f>
        <v>0</v>
      </c>
      <c r="V66" s="101"/>
      <c r="W66" s="101">
        <f t="shared" si="15"/>
        <v>0</v>
      </c>
      <c r="X66" s="131">
        <f t="shared" si="13"/>
        <v>58.97</v>
      </c>
    </row>
    <row r="67" spans="2:24" s="83" customFormat="1" ht="14.25" x14ac:dyDescent="0.2">
      <c r="B67" s="83" t="str">
        <f t="shared" si="14"/>
        <v>99465248</v>
      </c>
      <c r="C67" s="154"/>
      <c r="D67" s="149" t="s">
        <v>55</v>
      </c>
      <c r="E67" s="149" t="s">
        <v>221</v>
      </c>
      <c r="F67" s="95" t="s">
        <v>199</v>
      </c>
      <c r="G67" s="95">
        <v>99465248</v>
      </c>
      <c r="H67" s="95" t="s">
        <v>119</v>
      </c>
      <c r="I67" s="178">
        <v>51.72</v>
      </c>
      <c r="J67" s="188">
        <f>IFERROR(VLOOKUP($B67,#REF!,#REF!,FALSE),0)</f>
        <v>0</v>
      </c>
      <c r="K67" s="150">
        <f>IFERROR(VLOOKUP($B67,#REF!,#REF!,FALSE),0)</f>
        <v>0</v>
      </c>
      <c r="L67" s="150">
        <f>IFERROR(VLOOKUP($B67,#REF!,#REF!,FALSE),0)</f>
        <v>0</v>
      </c>
      <c r="M67" s="150">
        <f>IFERROR(VLOOKUP($B67,#REF!,#REF!,FALSE),0)</f>
        <v>0</v>
      </c>
      <c r="N67" s="150">
        <f>IFERROR(VLOOKUP($B67,#REF!,#REF!,FALSE),0)</f>
        <v>0</v>
      </c>
      <c r="O67" s="150">
        <f>IFERROR(VLOOKUP($B67,#REF!,#REF!,FALSE),0)</f>
        <v>0</v>
      </c>
      <c r="P67" s="150">
        <f>IFERROR(VLOOKUP($B67,#REF!,#REF!,FALSE),0)</f>
        <v>0</v>
      </c>
      <c r="Q67" s="150">
        <f>IFERROR(VLOOKUP($B67,#REF!,#REF!,FALSE),0)</f>
        <v>0</v>
      </c>
      <c r="R67" s="150">
        <f>IFERROR(VLOOKUP($B67,#REF!,#REF!,FALSE),0)</f>
        <v>0</v>
      </c>
      <c r="S67" s="150">
        <f>IFERROR(VLOOKUP($B67,#REF!,#REF!,FALSE),0)</f>
        <v>0</v>
      </c>
      <c r="T67" s="150">
        <f>IFERROR(VLOOKUP($B67,#REF!,#REF!,FALSE),0)</f>
        <v>0</v>
      </c>
      <c r="U67" s="150">
        <f>IFERROR(VLOOKUP($B67,#REF!,#REF!,FALSE),0)</f>
        <v>0</v>
      </c>
      <c r="V67" s="101"/>
      <c r="W67" s="101">
        <f t="shared" si="15"/>
        <v>0</v>
      </c>
      <c r="X67" s="131">
        <f t="shared" si="13"/>
        <v>51.72</v>
      </c>
    </row>
    <row r="68" spans="2:24" s="83" customFormat="1" ht="14.25" x14ac:dyDescent="0.2">
      <c r="B68" s="83" t="str">
        <f t="shared" si="14"/>
        <v>99465233</v>
      </c>
      <c r="C68" s="154"/>
      <c r="D68" s="149" t="s">
        <v>55</v>
      </c>
      <c r="E68" s="149" t="s">
        <v>222</v>
      </c>
      <c r="F68" s="95" t="s">
        <v>199</v>
      </c>
      <c r="G68" s="95">
        <v>99465233</v>
      </c>
      <c r="H68" s="95" t="s">
        <v>119</v>
      </c>
      <c r="I68" s="178">
        <v>28.69</v>
      </c>
      <c r="J68" s="188">
        <f>IFERROR(VLOOKUP($B68,#REF!,#REF!,FALSE),0)</f>
        <v>0</v>
      </c>
      <c r="K68" s="150">
        <f>IFERROR(VLOOKUP($B68,#REF!,#REF!,FALSE),0)</f>
        <v>0</v>
      </c>
      <c r="L68" s="150">
        <f>IFERROR(VLOOKUP($B68,#REF!,#REF!,FALSE),0)</f>
        <v>0</v>
      </c>
      <c r="M68" s="150">
        <f>IFERROR(VLOOKUP($B68,#REF!,#REF!,FALSE),0)</f>
        <v>0</v>
      </c>
      <c r="N68" s="150">
        <f>IFERROR(VLOOKUP($B68,#REF!,#REF!,FALSE),0)</f>
        <v>0</v>
      </c>
      <c r="O68" s="150">
        <f>IFERROR(VLOOKUP($B68,#REF!,#REF!,FALSE),0)</f>
        <v>0</v>
      </c>
      <c r="P68" s="150">
        <f>IFERROR(VLOOKUP($B68,#REF!,#REF!,FALSE),0)</f>
        <v>0</v>
      </c>
      <c r="Q68" s="150">
        <f>IFERROR(VLOOKUP($B68,#REF!,#REF!,FALSE),0)</f>
        <v>0</v>
      </c>
      <c r="R68" s="150">
        <f>IFERROR(VLOOKUP($B68,#REF!,#REF!,FALSE),0)</f>
        <v>0</v>
      </c>
      <c r="S68" s="150">
        <f>IFERROR(VLOOKUP($B68,#REF!,#REF!,FALSE),0)</f>
        <v>0</v>
      </c>
      <c r="T68" s="150">
        <f>IFERROR(VLOOKUP($B68,#REF!,#REF!,FALSE),0)</f>
        <v>0</v>
      </c>
      <c r="U68" s="150">
        <f>IFERROR(VLOOKUP($B68,#REF!,#REF!,FALSE),0)</f>
        <v>0</v>
      </c>
      <c r="V68" s="101"/>
      <c r="W68" s="101">
        <f t="shared" si="15"/>
        <v>0</v>
      </c>
      <c r="X68" s="131">
        <f t="shared" si="13"/>
        <v>28.69</v>
      </c>
    </row>
    <row r="69" spans="2:24" s="83" customFormat="1" ht="14.25" x14ac:dyDescent="0.2">
      <c r="B69" s="83" t="str">
        <f t="shared" si="14"/>
        <v>99465125</v>
      </c>
      <c r="C69" s="154"/>
      <c r="D69" s="149" t="s">
        <v>55</v>
      </c>
      <c r="E69" s="149" t="s">
        <v>223</v>
      </c>
      <c r="F69" s="95" t="s">
        <v>199</v>
      </c>
      <c r="G69" s="95">
        <v>99465125</v>
      </c>
      <c r="H69" s="95" t="s">
        <v>119</v>
      </c>
      <c r="I69" s="178">
        <v>60.21</v>
      </c>
      <c r="J69" s="188">
        <f>IFERROR(VLOOKUP($B69,#REF!,#REF!,FALSE),0)</f>
        <v>0</v>
      </c>
      <c r="K69" s="150">
        <f>IFERROR(VLOOKUP($B69,#REF!,#REF!,FALSE),0)</f>
        <v>0</v>
      </c>
      <c r="L69" s="150">
        <f>IFERROR(VLOOKUP($B69,#REF!,#REF!,FALSE),0)</f>
        <v>0</v>
      </c>
      <c r="M69" s="150">
        <f>IFERROR(VLOOKUP($B69,#REF!,#REF!,FALSE),0)</f>
        <v>0</v>
      </c>
      <c r="N69" s="150">
        <f>IFERROR(VLOOKUP($B69,#REF!,#REF!,FALSE),0)</f>
        <v>0</v>
      </c>
      <c r="O69" s="150">
        <f>IFERROR(VLOOKUP($B69,#REF!,#REF!,FALSE),0)</f>
        <v>0</v>
      </c>
      <c r="P69" s="150">
        <f>IFERROR(VLOOKUP($B69,#REF!,#REF!,FALSE),0)</f>
        <v>0</v>
      </c>
      <c r="Q69" s="150">
        <f>IFERROR(VLOOKUP($B69,#REF!,#REF!,FALSE),0)</f>
        <v>0</v>
      </c>
      <c r="R69" s="150">
        <f>IFERROR(VLOOKUP($B69,#REF!,#REF!,FALSE),0)</f>
        <v>0</v>
      </c>
      <c r="S69" s="150">
        <f>IFERROR(VLOOKUP($B69,#REF!,#REF!,FALSE),0)</f>
        <v>0</v>
      </c>
      <c r="T69" s="150">
        <f>IFERROR(VLOOKUP($B69,#REF!,#REF!,FALSE),0)</f>
        <v>0</v>
      </c>
      <c r="U69" s="150">
        <f>IFERROR(VLOOKUP($B69,#REF!,#REF!,FALSE),0)</f>
        <v>0</v>
      </c>
      <c r="V69" s="101"/>
      <c r="W69" s="101">
        <f t="shared" si="15"/>
        <v>0</v>
      </c>
      <c r="X69" s="131">
        <f t="shared" si="13"/>
        <v>60.21</v>
      </c>
    </row>
    <row r="70" spans="2:24" s="83" customFormat="1" ht="14.25" x14ac:dyDescent="0.2">
      <c r="B70" s="83" t="str">
        <f t="shared" si="14"/>
        <v>99465224</v>
      </c>
      <c r="C70" s="154"/>
      <c r="D70" s="149" t="s">
        <v>55</v>
      </c>
      <c r="E70" s="149" t="s">
        <v>224</v>
      </c>
      <c r="F70" s="95" t="s">
        <v>199</v>
      </c>
      <c r="G70" s="95">
        <v>99465224</v>
      </c>
      <c r="H70" s="95" t="s">
        <v>119</v>
      </c>
      <c r="I70" s="178">
        <v>53.26</v>
      </c>
      <c r="J70" s="188">
        <f>IFERROR(VLOOKUP($B70,#REF!,#REF!,FALSE),0)</f>
        <v>0</v>
      </c>
      <c r="K70" s="150">
        <f>IFERROR(VLOOKUP($B70,#REF!,#REF!,FALSE),0)</f>
        <v>0</v>
      </c>
      <c r="L70" s="150">
        <f>IFERROR(VLOOKUP($B70,#REF!,#REF!,FALSE),0)</f>
        <v>0</v>
      </c>
      <c r="M70" s="150">
        <f>IFERROR(VLOOKUP($B70,#REF!,#REF!,FALSE),0)</f>
        <v>0</v>
      </c>
      <c r="N70" s="150">
        <f>IFERROR(VLOOKUP($B70,#REF!,#REF!,FALSE),0)</f>
        <v>0</v>
      </c>
      <c r="O70" s="150">
        <f>IFERROR(VLOOKUP($B70,#REF!,#REF!,FALSE),0)</f>
        <v>0</v>
      </c>
      <c r="P70" s="150">
        <f>IFERROR(VLOOKUP($B70,#REF!,#REF!,FALSE),0)</f>
        <v>0</v>
      </c>
      <c r="Q70" s="150">
        <f>IFERROR(VLOOKUP($B70,#REF!,#REF!,FALSE),0)</f>
        <v>0</v>
      </c>
      <c r="R70" s="150">
        <f>IFERROR(VLOOKUP($B70,#REF!,#REF!,FALSE),0)</f>
        <v>0</v>
      </c>
      <c r="S70" s="150">
        <f>IFERROR(VLOOKUP($B70,#REF!,#REF!,FALSE),0)</f>
        <v>0</v>
      </c>
      <c r="T70" s="150">
        <f>IFERROR(VLOOKUP($B70,#REF!,#REF!,FALSE),0)</f>
        <v>0</v>
      </c>
      <c r="U70" s="150">
        <f>IFERROR(VLOOKUP($B70,#REF!,#REF!,FALSE),0)</f>
        <v>0</v>
      </c>
      <c r="V70" s="101"/>
      <c r="W70" s="101">
        <f t="shared" si="15"/>
        <v>0</v>
      </c>
      <c r="X70" s="131">
        <f t="shared" si="13"/>
        <v>53.26</v>
      </c>
    </row>
    <row r="71" spans="2:24" s="83" customFormat="1" ht="14.25" x14ac:dyDescent="0.2">
      <c r="B71" s="83" t="str">
        <f t="shared" si="14"/>
        <v>99465206</v>
      </c>
      <c r="C71" s="154"/>
      <c r="D71" s="149" t="s">
        <v>55</v>
      </c>
      <c r="E71" s="149" t="s">
        <v>225</v>
      </c>
      <c r="F71" s="95" t="s">
        <v>199</v>
      </c>
      <c r="G71" s="95">
        <v>99465206</v>
      </c>
      <c r="H71" s="95" t="s">
        <v>119</v>
      </c>
      <c r="I71" s="178">
        <v>53.26</v>
      </c>
      <c r="J71" s="188">
        <f>IFERROR(VLOOKUP($B71,#REF!,#REF!,FALSE),0)</f>
        <v>0</v>
      </c>
      <c r="K71" s="150">
        <f>IFERROR(VLOOKUP($B71,#REF!,#REF!,FALSE),0)</f>
        <v>0</v>
      </c>
      <c r="L71" s="150">
        <f>IFERROR(VLOOKUP($B71,#REF!,#REF!,FALSE),0)</f>
        <v>0</v>
      </c>
      <c r="M71" s="150">
        <f>IFERROR(VLOOKUP($B71,#REF!,#REF!,FALSE),0)</f>
        <v>0</v>
      </c>
      <c r="N71" s="150">
        <f>IFERROR(VLOOKUP($B71,#REF!,#REF!,FALSE),0)</f>
        <v>0</v>
      </c>
      <c r="O71" s="150">
        <f>IFERROR(VLOOKUP($B71,#REF!,#REF!,FALSE),0)</f>
        <v>0</v>
      </c>
      <c r="P71" s="150">
        <f>IFERROR(VLOOKUP($B71,#REF!,#REF!,FALSE),0)</f>
        <v>0</v>
      </c>
      <c r="Q71" s="150">
        <f>IFERROR(VLOOKUP($B71,#REF!,#REF!,FALSE),0)</f>
        <v>0</v>
      </c>
      <c r="R71" s="150">
        <f>IFERROR(VLOOKUP($B71,#REF!,#REF!,FALSE),0)</f>
        <v>0</v>
      </c>
      <c r="S71" s="150">
        <f>IFERROR(VLOOKUP($B71,#REF!,#REF!,FALSE),0)</f>
        <v>0</v>
      </c>
      <c r="T71" s="150">
        <f>IFERROR(VLOOKUP($B71,#REF!,#REF!,FALSE),0)</f>
        <v>0</v>
      </c>
      <c r="U71" s="150">
        <f>IFERROR(VLOOKUP($B71,#REF!,#REF!,FALSE),0)</f>
        <v>0</v>
      </c>
      <c r="V71" s="101"/>
      <c r="W71" s="101">
        <f t="shared" si="15"/>
        <v>0</v>
      </c>
      <c r="X71" s="131">
        <f t="shared" si="13"/>
        <v>53.26</v>
      </c>
    </row>
    <row r="72" spans="2:24" s="83" customFormat="1" ht="14.25" x14ac:dyDescent="0.2">
      <c r="B72" s="83" t="str">
        <f t="shared" si="14"/>
        <v>99465242</v>
      </c>
      <c r="C72" s="154"/>
      <c r="D72" s="94" t="s">
        <v>55</v>
      </c>
      <c r="E72" s="94" t="s">
        <v>226</v>
      </c>
      <c r="F72" s="95" t="s">
        <v>199</v>
      </c>
      <c r="G72" s="95">
        <v>99465242</v>
      </c>
      <c r="H72" s="95" t="s">
        <v>119</v>
      </c>
      <c r="I72" s="178">
        <v>28.11</v>
      </c>
      <c r="J72" s="188">
        <f>IFERROR(VLOOKUP($B72,#REF!,#REF!,FALSE),0)</f>
        <v>0</v>
      </c>
      <c r="K72" s="150">
        <f>IFERROR(VLOOKUP($B72,#REF!,#REF!,FALSE),0)</f>
        <v>0</v>
      </c>
      <c r="L72" s="150">
        <f>IFERROR(VLOOKUP($B72,#REF!,#REF!,FALSE),0)</f>
        <v>0</v>
      </c>
      <c r="M72" s="150">
        <f>IFERROR(VLOOKUP($B72,#REF!,#REF!,FALSE),0)</f>
        <v>0</v>
      </c>
      <c r="N72" s="150">
        <f>IFERROR(VLOOKUP($B72,#REF!,#REF!,FALSE),0)</f>
        <v>0</v>
      </c>
      <c r="O72" s="150">
        <f>IFERROR(VLOOKUP($B72,#REF!,#REF!,FALSE),0)</f>
        <v>0</v>
      </c>
      <c r="P72" s="150">
        <f>IFERROR(VLOOKUP($B72,#REF!,#REF!,FALSE),0)</f>
        <v>0</v>
      </c>
      <c r="Q72" s="150">
        <f>IFERROR(VLOOKUP($B72,#REF!,#REF!,FALSE),0)</f>
        <v>0</v>
      </c>
      <c r="R72" s="150">
        <f>IFERROR(VLOOKUP($B72,#REF!,#REF!,FALSE),0)</f>
        <v>0</v>
      </c>
      <c r="S72" s="150">
        <f>IFERROR(VLOOKUP($B72,#REF!,#REF!,FALSE),0)</f>
        <v>0</v>
      </c>
      <c r="T72" s="150">
        <f>IFERROR(VLOOKUP($B72,#REF!,#REF!,FALSE),0)</f>
        <v>0</v>
      </c>
      <c r="U72" s="150">
        <f>IFERROR(VLOOKUP($B72,#REF!,#REF!,FALSE),0)</f>
        <v>0</v>
      </c>
      <c r="V72" s="96"/>
      <c r="W72" s="96">
        <f t="shared" si="15"/>
        <v>0</v>
      </c>
      <c r="X72" s="125">
        <f t="shared" si="13"/>
        <v>28.11</v>
      </c>
    </row>
    <row r="73" spans="2:24" s="83" customFormat="1" ht="14.25" x14ac:dyDescent="0.2">
      <c r="B73" s="83" t="str">
        <f t="shared" si="14"/>
        <v>99465182</v>
      </c>
      <c r="C73" s="154"/>
      <c r="D73" s="94" t="s">
        <v>55</v>
      </c>
      <c r="E73" s="94" t="s">
        <v>227</v>
      </c>
      <c r="F73" s="95" t="s">
        <v>199</v>
      </c>
      <c r="G73" s="95">
        <v>99465182</v>
      </c>
      <c r="H73" s="95" t="s">
        <v>119</v>
      </c>
      <c r="I73" s="178">
        <v>58.97</v>
      </c>
      <c r="J73" s="188">
        <f>IFERROR(VLOOKUP($B73,#REF!,#REF!,FALSE),0)</f>
        <v>0</v>
      </c>
      <c r="K73" s="150">
        <f>IFERROR(VLOOKUP($B73,#REF!,#REF!,FALSE),0)</f>
        <v>0</v>
      </c>
      <c r="L73" s="150">
        <f>IFERROR(VLOOKUP($B73,#REF!,#REF!,FALSE),0)</f>
        <v>0</v>
      </c>
      <c r="M73" s="150">
        <f>IFERROR(VLOOKUP($B73,#REF!,#REF!,FALSE),0)</f>
        <v>0</v>
      </c>
      <c r="N73" s="150">
        <f>IFERROR(VLOOKUP($B73,#REF!,#REF!,FALSE),0)</f>
        <v>0</v>
      </c>
      <c r="O73" s="150">
        <f>IFERROR(VLOOKUP($B73,#REF!,#REF!,FALSE),0)</f>
        <v>0</v>
      </c>
      <c r="P73" s="150">
        <f>IFERROR(VLOOKUP($B73,#REF!,#REF!,FALSE),0)</f>
        <v>0</v>
      </c>
      <c r="Q73" s="150">
        <f>IFERROR(VLOOKUP($B73,#REF!,#REF!,FALSE),0)</f>
        <v>0</v>
      </c>
      <c r="R73" s="150">
        <f>IFERROR(VLOOKUP($B73,#REF!,#REF!,FALSE),0)</f>
        <v>0</v>
      </c>
      <c r="S73" s="150">
        <f>IFERROR(VLOOKUP($B73,#REF!,#REF!,FALSE),0)</f>
        <v>0</v>
      </c>
      <c r="T73" s="150">
        <f>IFERROR(VLOOKUP($B73,#REF!,#REF!,FALSE),0)</f>
        <v>0</v>
      </c>
      <c r="U73" s="150">
        <f>IFERROR(VLOOKUP($B73,#REF!,#REF!,FALSE),0)</f>
        <v>0</v>
      </c>
      <c r="V73" s="96"/>
      <c r="W73" s="96">
        <f t="shared" si="15"/>
        <v>0</v>
      </c>
      <c r="X73" s="125">
        <f t="shared" si="13"/>
        <v>58.97</v>
      </c>
    </row>
    <row r="74" spans="2:24" s="83" customFormat="1" ht="14.25" x14ac:dyDescent="0.2">
      <c r="B74" s="83" t="str">
        <f t="shared" si="14"/>
        <v>99465236</v>
      </c>
      <c r="C74" s="154"/>
      <c r="D74" s="94" t="s">
        <v>55</v>
      </c>
      <c r="E74" s="94" t="s">
        <v>228</v>
      </c>
      <c r="F74" s="95" t="s">
        <v>199</v>
      </c>
      <c r="G74" s="95">
        <v>99465236</v>
      </c>
      <c r="H74" s="95" t="s">
        <v>119</v>
      </c>
      <c r="I74" s="178">
        <v>52.47</v>
      </c>
      <c r="J74" s="188">
        <f>IFERROR(VLOOKUP($B74,#REF!,#REF!,FALSE),0)</f>
        <v>0</v>
      </c>
      <c r="K74" s="150">
        <f>IFERROR(VLOOKUP($B74,#REF!,#REF!,FALSE),0)</f>
        <v>0</v>
      </c>
      <c r="L74" s="150">
        <f>IFERROR(VLOOKUP($B74,#REF!,#REF!,FALSE),0)</f>
        <v>0</v>
      </c>
      <c r="M74" s="150">
        <f>IFERROR(VLOOKUP($B74,#REF!,#REF!,FALSE),0)</f>
        <v>0</v>
      </c>
      <c r="N74" s="150">
        <f>IFERROR(VLOOKUP($B74,#REF!,#REF!,FALSE),0)</f>
        <v>0</v>
      </c>
      <c r="O74" s="150">
        <f>IFERROR(VLOOKUP($B74,#REF!,#REF!,FALSE),0)</f>
        <v>0</v>
      </c>
      <c r="P74" s="150">
        <f>IFERROR(VLOOKUP($B74,#REF!,#REF!,FALSE),0)</f>
        <v>0</v>
      </c>
      <c r="Q74" s="150">
        <f>IFERROR(VLOOKUP($B74,#REF!,#REF!,FALSE),0)</f>
        <v>0</v>
      </c>
      <c r="R74" s="150">
        <f>IFERROR(VLOOKUP($B74,#REF!,#REF!,FALSE),0)</f>
        <v>0</v>
      </c>
      <c r="S74" s="150">
        <f>IFERROR(VLOOKUP($B74,#REF!,#REF!,FALSE),0)</f>
        <v>0</v>
      </c>
      <c r="T74" s="150">
        <f>IFERROR(VLOOKUP($B74,#REF!,#REF!,FALSE),0)</f>
        <v>0</v>
      </c>
      <c r="U74" s="150">
        <f>IFERROR(VLOOKUP($B74,#REF!,#REF!,FALSE),0)</f>
        <v>0</v>
      </c>
      <c r="V74" s="96"/>
      <c r="W74" s="96">
        <f t="shared" si="15"/>
        <v>0</v>
      </c>
      <c r="X74" s="125">
        <f t="shared" si="13"/>
        <v>52.47</v>
      </c>
    </row>
    <row r="75" spans="2:24" s="83" customFormat="1" ht="14.25" x14ac:dyDescent="0.2">
      <c r="B75" s="83" t="str">
        <f t="shared" si="14"/>
        <v>99465146</v>
      </c>
      <c r="C75" s="154"/>
      <c r="D75" s="94" t="s">
        <v>55</v>
      </c>
      <c r="E75" s="94" t="s">
        <v>229</v>
      </c>
      <c r="F75" s="95" t="s">
        <v>199</v>
      </c>
      <c r="G75" s="95">
        <v>99465146</v>
      </c>
      <c r="H75" s="95" t="s">
        <v>119</v>
      </c>
      <c r="I75" s="178">
        <v>52.47</v>
      </c>
      <c r="J75" s="188">
        <f>IFERROR(VLOOKUP($B75,#REF!,#REF!,FALSE),0)</f>
        <v>0</v>
      </c>
      <c r="K75" s="150">
        <f>IFERROR(VLOOKUP($B75,#REF!,#REF!,FALSE),0)</f>
        <v>0</v>
      </c>
      <c r="L75" s="150">
        <f>IFERROR(VLOOKUP($B75,#REF!,#REF!,FALSE),0)</f>
        <v>0</v>
      </c>
      <c r="M75" s="150">
        <f>IFERROR(VLOOKUP($B75,#REF!,#REF!,FALSE),0)</f>
        <v>0</v>
      </c>
      <c r="N75" s="150">
        <f>IFERROR(VLOOKUP($B75,#REF!,#REF!,FALSE),0)</f>
        <v>0</v>
      </c>
      <c r="O75" s="150">
        <f>IFERROR(VLOOKUP($B75,#REF!,#REF!,FALSE),0)</f>
        <v>0</v>
      </c>
      <c r="P75" s="150">
        <f>IFERROR(VLOOKUP($B75,#REF!,#REF!,FALSE),0)</f>
        <v>0</v>
      </c>
      <c r="Q75" s="150">
        <f>IFERROR(VLOOKUP($B75,#REF!,#REF!,FALSE),0)</f>
        <v>0</v>
      </c>
      <c r="R75" s="150">
        <f>IFERROR(VLOOKUP($B75,#REF!,#REF!,FALSE),0)</f>
        <v>0</v>
      </c>
      <c r="S75" s="150">
        <f>IFERROR(VLOOKUP($B75,#REF!,#REF!,FALSE),0)</f>
        <v>0</v>
      </c>
      <c r="T75" s="150">
        <f>IFERROR(VLOOKUP($B75,#REF!,#REF!,FALSE),0)</f>
        <v>0</v>
      </c>
      <c r="U75" s="150">
        <f>IFERROR(VLOOKUP($B75,#REF!,#REF!,FALSE),0)</f>
        <v>0</v>
      </c>
      <c r="V75" s="96"/>
      <c r="W75" s="96">
        <f t="shared" si="15"/>
        <v>0</v>
      </c>
      <c r="X75" s="125">
        <f t="shared" si="13"/>
        <v>52.47</v>
      </c>
    </row>
    <row r="76" spans="2:24" s="83" customFormat="1" ht="14.25" x14ac:dyDescent="0.2">
      <c r="B76" s="83" t="str">
        <f t="shared" si="14"/>
        <v>99465167</v>
      </c>
      <c r="C76" s="154"/>
      <c r="D76" s="94" t="s">
        <v>55</v>
      </c>
      <c r="E76" s="94" t="s">
        <v>230</v>
      </c>
      <c r="F76" s="95" t="s">
        <v>199</v>
      </c>
      <c r="G76" s="95">
        <v>99465167</v>
      </c>
      <c r="H76" s="95" t="s">
        <v>119</v>
      </c>
      <c r="I76" s="178">
        <v>28.11</v>
      </c>
      <c r="J76" s="188">
        <f>IFERROR(VLOOKUP($B76,#REF!,#REF!,FALSE),0)</f>
        <v>0</v>
      </c>
      <c r="K76" s="150">
        <f>IFERROR(VLOOKUP($B76,#REF!,#REF!,FALSE),0)</f>
        <v>0</v>
      </c>
      <c r="L76" s="150">
        <f>IFERROR(VLOOKUP($B76,#REF!,#REF!,FALSE),0)</f>
        <v>0</v>
      </c>
      <c r="M76" s="150">
        <f>IFERROR(VLOOKUP($B76,#REF!,#REF!,FALSE),0)</f>
        <v>0</v>
      </c>
      <c r="N76" s="150">
        <f>IFERROR(VLOOKUP($B76,#REF!,#REF!,FALSE),0)</f>
        <v>0</v>
      </c>
      <c r="O76" s="150">
        <f>IFERROR(VLOOKUP($B76,#REF!,#REF!,FALSE),0)</f>
        <v>0</v>
      </c>
      <c r="P76" s="150">
        <f>IFERROR(VLOOKUP($B76,#REF!,#REF!,FALSE),0)</f>
        <v>0</v>
      </c>
      <c r="Q76" s="150">
        <f>IFERROR(VLOOKUP($B76,#REF!,#REF!,FALSE),0)</f>
        <v>0</v>
      </c>
      <c r="R76" s="150">
        <f>IFERROR(VLOOKUP($B76,#REF!,#REF!,FALSE),0)</f>
        <v>0</v>
      </c>
      <c r="S76" s="150">
        <f>IFERROR(VLOOKUP($B76,#REF!,#REF!,FALSE),0)</f>
        <v>0</v>
      </c>
      <c r="T76" s="150">
        <f>IFERROR(VLOOKUP($B76,#REF!,#REF!,FALSE),0)</f>
        <v>0</v>
      </c>
      <c r="U76" s="150">
        <f>IFERROR(VLOOKUP($B76,#REF!,#REF!,FALSE),0)</f>
        <v>0</v>
      </c>
      <c r="V76" s="96"/>
      <c r="W76" s="96">
        <f t="shared" si="15"/>
        <v>0</v>
      </c>
      <c r="X76" s="125">
        <f t="shared" si="13"/>
        <v>28.11</v>
      </c>
    </row>
    <row r="77" spans="2:24" s="83" customFormat="1" ht="14.25" x14ac:dyDescent="0.2">
      <c r="B77" s="83" t="str">
        <f t="shared" si="14"/>
        <v>99465122</v>
      </c>
      <c r="C77" s="154"/>
      <c r="D77" s="94" t="s">
        <v>55</v>
      </c>
      <c r="E77" s="94" t="s">
        <v>231</v>
      </c>
      <c r="F77" s="95" t="s">
        <v>199</v>
      </c>
      <c r="G77" s="95">
        <v>99465122</v>
      </c>
      <c r="H77" s="95" t="s">
        <v>119</v>
      </c>
      <c r="I77" s="178">
        <v>58.97</v>
      </c>
      <c r="J77" s="188">
        <f>IFERROR(VLOOKUP($B77,#REF!,#REF!,FALSE),0)</f>
        <v>0</v>
      </c>
      <c r="K77" s="150">
        <f>IFERROR(VLOOKUP($B77,#REF!,#REF!,FALSE),0)</f>
        <v>0</v>
      </c>
      <c r="L77" s="150">
        <f>IFERROR(VLOOKUP($B77,#REF!,#REF!,FALSE),0)</f>
        <v>0</v>
      </c>
      <c r="M77" s="150">
        <f>IFERROR(VLOOKUP($B77,#REF!,#REF!,FALSE),0)</f>
        <v>0</v>
      </c>
      <c r="N77" s="150">
        <f>IFERROR(VLOOKUP($B77,#REF!,#REF!,FALSE),0)</f>
        <v>0</v>
      </c>
      <c r="O77" s="150">
        <f>IFERROR(VLOOKUP($B77,#REF!,#REF!,FALSE),0)</f>
        <v>0</v>
      </c>
      <c r="P77" s="150">
        <f>IFERROR(VLOOKUP($B77,#REF!,#REF!,FALSE),0)</f>
        <v>0</v>
      </c>
      <c r="Q77" s="150">
        <f>IFERROR(VLOOKUP($B77,#REF!,#REF!,FALSE),0)</f>
        <v>0</v>
      </c>
      <c r="R77" s="150">
        <f>IFERROR(VLOOKUP($B77,#REF!,#REF!,FALSE),0)</f>
        <v>0</v>
      </c>
      <c r="S77" s="150">
        <f>IFERROR(VLOOKUP($B77,#REF!,#REF!,FALSE),0)</f>
        <v>0</v>
      </c>
      <c r="T77" s="150">
        <f>IFERROR(VLOOKUP($B77,#REF!,#REF!,FALSE),0)</f>
        <v>0</v>
      </c>
      <c r="U77" s="150">
        <f>IFERROR(VLOOKUP($B77,#REF!,#REF!,FALSE),0)</f>
        <v>0</v>
      </c>
      <c r="V77" s="96"/>
      <c r="W77" s="96">
        <f t="shared" si="15"/>
        <v>0</v>
      </c>
      <c r="X77" s="125">
        <f t="shared" ref="X77:X108" si="16">I77-W77</f>
        <v>58.97</v>
      </c>
    </row>
    <row r="78" spans="2:24" s="83" customFormat="1" ht="14.25" x14ac:dyDescent="0.2">
      <c r="B78" s="83" t="str">
        <f t="shared" si="14"/>
        <v>99465128</v>
      </c>
      <c r="C78" s="154"/>
      <c r="D78" s="94" t="s">
        <v>55</v>
      </c>
      <c r="E78" s="94" t="s">
        <v>232</v>
      </c>
      <c r="F78" s="95" t="s">
        <v>199</v>
      </c>
      <c r="G78" s="95">
        <v>99465128</v>
      </c>
      <c r="H78" s="95" t="s">
        <v>119</v>
      </c>
      <c r="I78" s="178">
        <v>27.330000000000002</v>
      </c>
      <c r="J78" s="188">
        <f>IFERROR(VLOOKUP($B78,#REF!,#REF!,FALSE),0)</f>
        <v>0</v>
      </c>
      <c r="K78" s="150">
        <f>IFERROR(VLOOKUP($B78,#REF!,#REF!,FALSE),0)</f>
        <v>0</v>
      </c>
      <c r="L78" s="150">
        <f>IFERROR(VLOOKUP($B78,#REF!,#REF!,FALSE),0)</f>
        <v>0</v>
      </c>
      <c r="M78" s="150">
        <f>IFERROR(VLOOKUP($B78,#REF!,#REF!,FALSE),0)</f>
        <v>0</v>
      </c>
      <c r="N78" s="150">
        <f>IFERROR(VLOOKUP($B78,#REF!,#REF!,FALSE),0)</f>
        <v>0</v>
      </c>
      <c r="O78" s="150">
        <f>IFERROR(VLOOKUP($B78,#REF!,#REF!,FALSE),0)</f>
        <v>0</v>
      </c>
      <c r="P78" s="150">
        <f>IFERROR(VLOOKUP($B78,#REF!,#REF!,FALSE),0)</f>
        <v>0</v>
      </c>
      <c r="Q78" s="150">
        <f>IFERROR(VLOOKUP($B78,#REF!,#REF!,FALSE),0)</f>
        <v>0</v>
      </c>
      <c r="R78" s="150">
        <f>IFERROR(VLOOKUP($B78,#REF!,#REF!,FALSE),0)</f>
        <v>0</v>
      </c>
      <c r="S78" s="150">
        <f>IFERROR(VLOOKUP($B78,#REF!,#REF!,FALSE),0)</f>
        <v>0</v>
      </c>
      <c r="T78" s="150">
        <f>IFERROR(VLOOKUP($B78,#REF!,#REF!,FALSE),0)</f>
        <v>0</v>
      </c>
      <c r="U78" s="150">
        <f>IFERROR(VLOOKUP($B78,#REF!,#REF!,FALSE),0)</f>
        <v>0</v>
      </c>
      <c r="V78" s="96"/>
      <c r="W78" s="96">
        <f t="shared" si="15"/>
        <v>0</v>
      </c>
      <c r="X78" s="125">
        <f t="shared" si="16"/>
        <v>27.330000000000002</v>
      </c>
    </row>
    <row r="79" spans="2:24" s="83" customFormat="1" ht="14.25" x14ac:dyDescent="0.2">
      <c r="B79" s="83" t="str">
        <f t="shared" si="14"/>
        <v>99465197</v>
      </c>
      <c r="C79" s="154"/>
      <c r="D79" s="94" t="s">
        <v>55</v>
      </c>
      <c r="E79" s="94" t="s">
        <v>233</v>
      </c>
      <c r="F79" s="95" t="s">
        <v>199</v>
      </c>
      <c r="G79" s="95">
        <v>99465197</v>
      </c>
      <c r="H79" s="95" t="s">
        <v>119</v>
      </c>
      <c r="I79" s="178">
        <v>57.36</v>
      </c>
      <c r="J79" s="188">
        <f>IFERROR(VLOOKUP($B79,#REF!,#REF!,FALSE),0)</f>
        <v>0</v>
      </c>
      <c r="K79" s="150">
        <f>IFERROR(VLOOKUP($B79,#REF!,#REF!,FALSE),0)</f>
        <v>0</v>
      </c>
      <c r="L79" s="150">
        <f>IFERROR(VLOOKUP($B79,#REF!,#REF!,FALSE),0)</f>
        <v>0</v>
      </c>
      <c r="M79" s="150">
        <f>IFERROR(VLOOKUP($B79,#REF!,#REF!,FALSE),0)</f>
        <v>0</v>
      </c>
      <c r="N79" s="150">
        <f>IFERROR(VLOOKUP($B79,#REF!,#REF!,FALSE),0)</f>
        <v>0</v>
      </c>
      <c r="O79" s="150">
        <f>IFERROR(VLOOKUP($B79,#REF!,#REF!,FALSE),0)</f>
        <v>0</v>
      </c>
      <c r="P79" s="150">
        <f>IFERROR(VLOOKUP($B79,#REF!,#REF!,FALSE),0)</f>
        <v>0</v>
      </c>
      <c r="Q79" s="150">
        <f>IFERROR(VLOOKUP($B79,#REF!,#REF!,FALSE),0)</f>
        <v>0</v>
      </c>
      <c r="R79" s="150">
        <f>IFERROR(VLOOKUP($B79,#REF!,#REF!,FALSE),0)</f>
        <v>0</v>
      </c>
      <c r="S79" s="150">
        <f>IFERROR(VLOOKUP($B79,#REF!,#REF!,FALSE),0)</f>
        <v>0</v>
      </c>
      <c r="T79" s="150">
        <f>IFERROR(VLOOKUP($B79,#REF!,#REF!,FALSE),0)</f>
        <v>0</v>
      </c>
      <c r="U79" s="150">
        <f>IFERROR(VLOOKUP($B79,#REF!,#REF!,FALSE),0)</f>
        <v>0</v>
      </c>
      <c r="V79" s="96"/>
      <c r="W79" s="96">
        <f t="shared" si="15"/>
        <v>0</v>
      </c>
      <c r="X79" s="125">
        <f t="shared" si="16"/>
        <v>57.36</v>
      </c>
    </row>
    <row r="80" spans="2:24" s="83" customFormat="1" ht="14.25" x14ac:dyDescent="0.2">
      <c r="B80" s="83" t="str">
        <f t="shared" si="14"/>
        <v>99465257</v>
      </c>
      <c r="C80" s="154"/>
      <c r="D80" s="94" t="s">
        <v>55</v>
      </c>
      <c r="E80" s="94" t="s">
        <v>234</v>
      </c>
      <c r="F80" s="95" t="s">
        <v>199</v>
      </c>
      <c r="G80" s="95">
        <v>99465257</v>
      </c>
      <c r="H80" s="95" t="s">
        <v>119</v>
      </c>
      <c r="I80" s="178">
        <v>53.26</v>
      </c>
      <c r="J80" s="188">
        <f>IFERROR(VLOOKUP($B80,#REF!,#REF!,FALSE),0)</f>
        <v>0</v>
      </c>
      <c r="K80" s="150">
        <f>IFERROR(VLOOKUP($B80,#REF!,#REF!,FALSE),0)</f>
        <v>0</v>
      </c>
      <c r="L80" s="150">
        <f>IFERROR(VLOOKUP($B80,#REF!,#REF!,FALSE),0)</f>
        <v>0</v>
      </c>
      <c r="M80" s="150">
        <f>IFERROR(VLOOKUP($B80,#REF!,#REF!,FALSE),0)</f>
        <v>0</v>
      </c>
      <c r="N80" s="150">
        <f>IFERROR(VLOOKUP($B80,#REF!,#REF!,FALSE),0)</f>
        <v>0</v>
      </c>
      <c r="O80" s="150">
        <f>IFERROR(VLOOKUP($B80,#REF!,#REF!,FALSE),0)</f>
        <v>0</v>
      </c>
      <c r="P80" s="150">
        <f>IFERROR(VLOOKUP($B80,#REF!,#REF!,FALSE),0)</f>
        <v>0</v>
      </c>
      <c r="Q80" s="150">
        <f>IFERROR(VLOOKUP($B80,#REF!,#REF!,FALSE),0)</f>
        <v>0</v>
      </c>
      <c r="R80" s="150">
        <f>IFERROR(VLOOKUP($B80,#REF!,#REF!,FALSE),0)</f>
        <v>0</v>
      </c>
      <c r="S80" s="150">
        <f>IFERROR(VLOOKUP($B80,#REF!,#REF!,FALSE),0)</f>
        <v>0</v>
      </c>
      <c r="T80" s="150">
        <f>IFERROR(VLOOKUP($B80,#REF!,#REF!,FALSE),0)</f>
        <v>0</v>
      </c>
      <c r="U80" s="150">
        <f>IFERROR(VLOOKUP($B80,#REF!,#REF!,FALSE),0)</f>
        <v>0</v>
      </c>
      <c r="V80" s="96"/>
      <c r="W80" s="96">
        <f t="shared" si="15"/>
        <v>0</v>
      </c>
      <c r="X80" s="125">
        <f t="shared" si="16"/>
        <v>53.26</v>
      </c>
    </row>
    <row r="81" spans="2:24" s="83" customFormat="1" ht="14.25" x14ac:dyDescent="0.2">
      <c r="B81" s="83" t="str">
        <f>TEXT(G81,0)</f>
        <v>99465140</v>
      </c>
      <c r="C81" s="154"/>
      <c r="D81" s="94" t="s">
        <v>55</v>
      </c>
      <c r="E81" s="94" t="s">
        <v>235</v>
      </c>
      <c r="F81" s="95" t="s">
        <v>199</v>
      </c>
      <c r="G81" s="95">
        <v>99465140</v>
      </c>
      <c r="H81" s="95" t="s">
        <v>119</v>
      </c>
      <c r="I81" s="178">
        <v>53.26</v>
      </c>
      <c r="J81" s="188">
        <f>IFERROR(VLOOKUP($B81,#REF!,#REF!,FALSE),0)</f>
        <v>0</v>
      </c>
      <c r="K81" s="150">
        <f>IFERROR(VLOOKUP($B81,#REF!,#REF!,FALSE),0)</f>
        <v>0</v>
      </c>
      <c r="L81" s="150">
        <f>IFERROR(VLOOKUP($B81,#REF!,#REF!,FALSE),0)</f>
        <v>0</v>
      </c>
      <c r="M81" s="150">
        <f>IFERROR(VLOOKUP($B81,#REF!,#REF!,FALSE),0)</f>
        <v>0</v>
      </c>
      <c r="N81" s="150">
        <f>IFERROR(VLOOKUP($B81,#REF!,#REF!,FALSE),0)</f>
        <v>0</v>
      </c>
      <c r="O81" s="150">
        <f>IFERROR(VLOOKUP($B81,#REF!,#REF!,FALSE),0)</f>
        <v>0</v>
      </c>
      <c r="P81" s="150">
        <f>IFERROR(VLOOKUP($B81,#REF!,#REF!,FALSE),0)</f>
        <v>0</v>
      </c>
      <c r="Q81" s="150">
        <f>IFERROR(VLOOKUP($B81,#REF!,#REF!,FALSE),0)</f>
        <v>0</v>
      </c>
      <c r="R81" s="150">
        <f>IFERROR(VLOOKUP($B81,#REF!,#REF!,FALSE),0)</f>
        <v>0</v>
      </c>
      <c r="S81" s="150">
        <f>IFERROR(VLOOKUP($B81,#REF!,#REF!,FALSE),0)</f>
        <v>0</v>
      </c>
      <c r="T81" s="150">
        <f>IFERROR(VLOOKUP($B81,#REF!,#REF!,FALSE),0)</f>
        <v>0</v>
      </c>
      <c r="U81" s="150">
        <f>IFERROR(VLOOKUP($B81,#REF!,#REF!,FALSE),0)</f>
        <v>0</v>
      </c>
      <c r="V81" s="96"/>
      <c r="W81" s="96">
        <f>SUM(J81:U81)</f>
        <v>0</v>
      </c>
      <c r="X81" s="125">
        <f t="shared" si="16"/>
        <v>53.26</v>
      </c>
    </row>
    <row r="82" spans="2:24" s="83" customFormat="1" ht="14.25" x14ac:dyDescent="0.2">
      <c r="B82" s="83" t="str">
        <f t="shared" ref="B82:B116" si="17">TEXT(G82,0)</f>
        <v>99465164</v>
      </c>
      <c r="C82" s="154"/>
      <c r="D82" s="94" t="s">
        <v>55</v>
      </c>
      <c r="E82" s="94" t="s">
        <v>236</v>
      </c>
      <c r="F82" s="95" t="s">
        <v>199</v>
      </c>
      <c r="G82" s="95">
        <v>99465164</v>
      </c>
      <c r="H82" s="95" t="s">
        <v>119</v>
      </c>
      <c r="I82" s="178">
        <v>52.47</v>
      </c>
      <c r="J82" s="188">
        <f>IFERROR(VLOOKUP($B82,#REF!,#REF!,FALSE),0)</f>
        <v>0</v>
      </c>
      <c r="K82" s="150">
        <f>IFERROR(VLOOKUP($B82,#REF!,#REF!,FALSE),0)</f>
        <v>0</v>
      </c>
      <c r="L82" s="150">
        <f>IFERROR(VLOOKUP($B82,#REF!,#REF!,FALSE),0)</f>
        <v>0</v>
      </c>
      <c r="M82" s="150">
        <f>IFERROR(VLOOKUP($B82,#REF!,#REF!,FALSE),0)</f>
        <v>0</v>
      </c>
      <c r="N82" s="150">
        <f>IFERROR(VLOOKUP($B82,#REF!,#REF!,FALSE),0)</f>
        <v>0</v>
      </c>
      <c r="O82" s="150">
        <f>IFERROR(VLOOKUP($B82,#REF!,#REF!,FALSE),0)</f>
        <v>0</v>
      </c>
      <c r="P82" s="150">
        <f>IFERROR(VLOOKUP($B82,#REF!,#REF!,FALSE),0)</f>
        <v>0</v>
      </c>
      <c r="Q82" s="150">
        <f>IFERROR(VLOOKUP($B82,#REF!,#REF!,FALSE),0)</f>
        <v>0</v>
      </c>
      <c r="R82" s="150">
        <f>IFERROR(VLOOKUP($B82,#REF!,#REF!,FALSE),0)</f>
        <v>0</v>
      </c>
      <c r="S82" s="150">
        <f>IFERROR(VLOOKUP($B82,#REF!,#REF!,FALSE),0)</f>
        <v>0</v>
      </c>
      <c r="T82" s="150">
        <f>IFERROR(VLOOKUP($B82,#REF!,#REF!,FALSE),0)</f>
        <v>0</v>
      </c>
      <c r="U82" s="150">
        <f>IFERROR(VLOOKUP($B82,#REF!,#REF!,FALSE),0)</f>
        <v>0</v>
      </c>
      <c r="V82" s="96"/>
      <c r="W82" s="96">
        <f t="shared" ref="W82:W116" si="18">SUM(J82:U82)</f>
        <v>0</v>
      </c>
      <c r="X82" s="125">
        <f t="shared" si="16"/>
        <v>52.47</v>
      </c>
    </row>
    <row r="83" spans="2:24" s="83" customFormat="1" ht="14.25" x14ac:dyDescent="0.2">
      <c r="B83" s="83" t="str">
        <f t="shared" si="17"/>
        <v>99465137</v>
      </c>
      <c r="C83" s="154"/>
      <c r="D83" s="94" t="s">
        <v>55</v>
      </c>
      <c r="E83" s="94" t="s">
        <v>237</v>
      </c>
      <c r="F83" s="95" t="s">
        <v>199</v>
      </c>
      <c r="G83" s="95">
        <v>99465137</v>
      </c>
      <c r="H83" s="95" t="s">
        <v>119</v>
      </c>
      <c r="I83" s="178">
        <v>52.47</v>
      </c>
      <c r="J83" s="188">
        <f>IFERROR(VLOOKUP($B83,#REF!,#REF!,FALSE),0)</f>
        <v>0</v>
      </c>
      <c r="K83" s="150">
        <f>IFERROR(VLOOKUP($B83,#REF!,#REF!,FALSE),0)</f>
        <v>0</v>
      </c>
      <c r="L83" s="150">
        <f>IFERROR(VLOOKUP($B83,#REF!,#REF!,FALSE),0)</f>
        <v>0</v>
      </c>
      <c r="M83" s="150">
        <f>IFERROR(VLOOKUP($B83,#REF!,#REF!,FALSE),0)</f>
        <v>0</v>
      </c>
      <c r="N83" s="150">
        <f>IFERROR(VLOOKUP($B83,#REF!,#REF!,FALSE),0)</f>
        <v>0</v>
      </c>
      <c r="O83" s="150">
        <f>IFERROR(VLOOKUP($B83,#REF!,#REF!,FALSE),0)</f>
        <v>0</v>
      </c>
      <c r="P83" s="150">
        <f>IFERROR(VLOOKUP($B83,#REF!,#REF!,FALSE),0)</f>
        <v>0</v>
      </c>
      <c r="Q83" s="150">
        <f>IFERROR(VLOOKUP($B83,#REF!,#REF!,FALSE),0)</f>
        <v>0</v>
      </c>
      <c r="R83" s="150">
        <f>IFERROR(VLOOKUP($B83,#REF!,#REF!,FALSE),0)</f>
        <v>0</v>
      </c>
      <c r="S83" s="150">
        <f>IFERROR(VLOOKUP($B83,#REF!,#REF!,FALSE),0)</f>
        <v>0</v>
      </c>
      <c r="T83" s="150">
        <f>IFERROR(VLOOKUP($B83,#REF!,#REF!,FALSE),0)</f>
        <v>0</v>
      </c>
      <c r="U83" s="150">
        <f>IFERROR(VLOOKUP($B83,#REF!,#REF!,FALSE),0)</f>
        <v>0</v>
      </c>
      <c r="V83" s="96"/>
      <c r="W83" s="96">
        <f t="shared" si="18"/>
        <v>0</v>
      </c>
      <c r="X83" s="125">
        <f t="shared" si="16"/>
        <v>52.47</v>
      </c>
    </row>
    <row r="84" spans="2:24" s="83" customFormat="1" ht="14.25" x14ac:dyDescent="0.2">
      <c r="B84" s="83" t="str">
        <f t="shared" si="17"/>
        <v>99465158</v>
      </c>
      <c r="C84" s="154"/>
      <c r="D84" s="94" t="s">
        <v>55</v>
      </c>
      <c r="E84" s="94" t="s">
        <v>238</v>
      </c>
      <c r="F84" s="95" t="s">
        <v>199</v>
      </c>
      <c r="G84" s="95">
        <v>99465158</v>
      </c>
      <c r="H84" s="95" t="s">
        <v>119</v>
      </c>
      <c r="I84" s="178">
        <v>52.47</v>
      </c>
      <c r="J84" s="188">
        <f>IFERROR(VLOOKUP($B84,#REF!,#REF!,FALSE),0)</f>
        <v>0</v>
      </c>
      <c r="K84" s="150">
        <f>IFERROR(VLOOKUP($B84,#REF!,#REF!,FALSE),0)</f>
        <v>0</v>
      </c>
      <c r="L84" s="150">
        <f>IFERROR(VLOOKUP($B84,#REF!,#REF!,FALSE),0)</f>
        <v>0</v>
      </c>
      <c r="M84" s="150">
        <f>IFERROR(VLOOKUP($B84,#REF!,#REF!,FALSE),0)</f>
        <v>0</v>
      </c>
      <c r="N84" s="150">
        <f>IFERROR(VLOOKUP($B84,#REF!,#REF!,FALSE),0)</f>
        <v>0</v>
      </c>
      <c r="O84" s="150">
        <f>IFERROR(VLOOKUP($B84,#REF!,#REF!,FALSE),0)</f>
        <v>0</v>
      </c>
      <c r="P84" s="150">
        <f>IFERROR(VLOOKUP($B84,#REF!,#REF!,FALSE),0)</f>
        <v>0</v>
      </c>
      <c r="Q84" s="150">
        <f>IFERROR(VLOOKUP($B84,#REF!,#REF!,FALSE),0)</f>
        <v>0</v>
      </c>
      <c r="R84" s="150">
        <f>IFERROR(VLOOKUP($B84,#REF!,#REF!,FALSE),0)</f>
        <v>0</v>
      </c>
      <c r="S84" s="150">
        <f>IFERROR(VLOOKUP($B84,#REF!,#REF!,FALSE),0)</f>
        <v>0</v>
      </c>
      <c r="T84" s="150">
        <f>IFERROR(VLOOKUP($B84,#REF!,#REF!,FALSE),0)</f>
        <v>0</v>
      </c>
      <c r="U84" s="150">
        <f>IFERROR(VLOOKUP($B84,#REF!,#REF!,FALSE),0)</f>
        <v>0</v>
      </c>
      <c r="V84" s="96"/>
      <c r="W84" s="96">
        <f t="shared" si="18"/>
        <v>0</v>
      </c>
      <c r="X84" s="125">
        <f t="shared" si="16"/>
        <v>52.47</v>
      </c>
    </row>
    <row r="85" spans="2:24" s="83" customFormat="1" ht="14.25" x14ac:dyDescent="0.2">
      <c r="B85" s="83" t="str">
        <f t="shared" si="17"/>
        <v>99465173</v>
      </c>
      <c r="C85" s="154"/>
      <c r="D85" s="94" t="s">
        <v>55</v>
      </c>
      <c r="E85" s="94" t="s">
        <v>239</v>
      </c>
      <c r="F85" s="95" t="s">
        <v>199</v>
      </c>
      <c r="G85" s="95">
        <v>99465173</v>
      </c>
      <c r="H85" s="95" t="s">
        <v>119</v>
      </c>
      <c r="I85" s="178">
        <v>52.47</v>
      </c>
      <c r="J85" s="188">
        <f>IFERROR(VLOOKUP($B85,#REF!,#REF!,FALSE),0)</f>
        <v>0</v>
      </c>
      <c r="K85" s="150">
        <f>IFERROR(VLOOKUP($B85,#REF!,#REF!,FALSE),0)</f>
        <v>0</v>
      </c>
      <c r="L85" s="150">
        <f>IFERROR(VLOOKUP($B85,#REF!,#REF!,FALSE),0)</f>
        <v>0</v>
      </c>
      <c r="M85" s="150">
        <f>IFERROR(VLOOKUP($B85,#REF!,#REF!,FALSE),0)</f>
        <v>0</v>
      </c>
      <c r="N85" s="150">
        <f>IFERROR(VLOOKUP($B85,#REF!,#REF!,FALSE),0)</f>
        <v>0</v>
      </c>
      <c r="O85" s="150">
        <f>IFERROR(VLOOKUP($B85,#REF!,#REF!,FALSE),0)</f>
        <v>0</v>
      </c>
      <c r="P85" s="150">
        <f>IFERROR(VLOOKUP($B85,#REF!,#REF!,FALSE),0)</f>
        <v>0</v>
      </c>
      <c r="Q85" s="150">
        <f>IFERROR(VLOOKUP($B85,#REF!,#REF!,FALSE),0)</f>
        <v>0</v>
      </c>
      <c r="R85" s="150">
        <f>IFERROR(VLOOKUP($B85,#REF!,#REF!,FALSE),0)</f>
        <v>0</v>
      </c>
      <c r="S85" s="150">
        <f>IFERROR(VLOOKUP($B85,#REF!,#REF!,FALSE),0)</f>
        <v>0</v>
      </c>
      <c r="T85" s="150">
        <f>IFERROR(VLOOKUP($B85,#REF!,#REF!,FALSE),0)</f>
        <v>0</v>
      </c>
      <c r="U85" s="150">
        <f>IFERROR(VLOOKUP($B85,#REF!,#REF!,FALSE),0)</f>
        <v>0</v>
      </c>
      <c r="V85" s="96"/>
      <c r="W85" s="96">
        <f t="shared" si="18"/>
        <v>0</v>
      </c>
      <c r="X85" s="125">
        <f t="shared" si="16"/>
        <v>52.47</v>
      </c>
    </row>
    <row r="86" spans="2:24" s="83" customFormat="1" ht="14.25" x14ac:dyDescent="0.2">
      <c r="B86" s="83" t="str">
        <f t="shared" si="17"/>
        <v>99465203</v>
      </c>
      <c r="C86" s="154"/>
      <c r="D86" s="94" t="s">
        <v>55</v>
      </c>
      <c r="E86" s="94" t="s">
        <v>240</v>
      </c>
      <c r="F86" s="95" t="s">
        <v>199</v>
      </c>
      <c r="G86" s="95">
        <v>99465203</v>
      </c>
      <c r="H86" s="95" t="s">
        <v>119</v>
      </c>
      <c r="I86" s="178">
        <v>52.47</v>
      </c>
      <c r="J86" s="188">
        <f>IFERROR(VLOOKUP($B86,#REF!,#REF!,FALSE),0)</f>
        <v>0</v>
      </c>
      <c r="K86" s="150">
        <f>IFERROR(VLOOKUP($B86,#REF!,#REF!,FALSE),0)</f>
        <v>0</v>
      </c>
      <c r="L86" s="150">
        <f>IFERROR(VLOOKUP($B86,#REF!,#REF!,FALSE),0)</f>
        <v>0</v>
      </c>
      <c r="M86" s="150">
        <f>IFERROR(VLOOKUP($B86,#REF!,#REF!,FALSE),0)</f>
        <v>0</v>
      </c>
      <c r="N86" s="150">
        <f>IFERROR(VLOOKUP($B86,#REF!,#REF!,FALSE),0)</f>
        <v>0</v>
      </c>
      <c r="O86" s="150">
        <f>IFERROR(VLOOKUP($B86,#REF!,#REF!,FALSE),0)</f>
        <v>0</v>
      </c>
      <c r="P86" s="150">
        <f>IFERROR(VLOOKUP($B86,#REF!,#REF!,FALSE),0)</f>
        <v>0</v>
      </c>
      <c r="Q86" s="150">
        <f>IFERROR(VLOOKUP($B86,#REF!,#REF!,FALSE),0)</f>
        <v>0</v>
      </c>
      <c r="R86" s="150">
        <f>IFERROR(VLOOKUP($B86,#REF!,#REF!,FALSE),0)</f>
        <v>0</v>
      </c>
      <c r="S86" s="150">
        <f>IFERROR(VLOOKUP($B86,#REF!,#REF!,FALSE),0)</f>
        <v>0</v>
      </c>
      <c r="T86" s="150">
        <f>IFERROR(VLOOKUP($B86,#REF!,#REF!,FALSE),0)</f>
        <v>0</v>
      </c>
      <c r="U86" s="150">
        <f>IFERROR(VLOOKUP($B86,#REF!,#REF!,FALSE),0)</f>
        <v>0</v>
      </c>
      <c r="V86" s="96"/>
      <c r="W86" s="96">
        <f t="shared" si="18"/>
        <v>0</v>
      </c>
      <c r="X86" s="125">
        <f t="shared" si="16"/>
        <v>52.47</v>
      </c>
    </row>
    <row r="87" spans="2:24" s="83" customFormat="1" ht="14.25" x14ac:dyDescent="0.2">
      <c r="B87" s="83" t="str">
        <f t="shared" si="17"/>
        <v>99465131</v>
      </c>
      <c r="C87" s="154"/>
      <c r="D87" s="94" t="s">
        <v>55</v>
      </c>
      <c r="E87" s="94" t="s">
        <v>241</v>
      </c>
      <c r="F87" s="95" t="s">
        <v>199</v>
      </c>
      <c r="G87" s="95">
        <v>99465131</v>
      </c>
      <c r="H87" s="95" t="s">
        <v>119</v>
      </c>
      <c r="I87" s="178">
        <v>52.47</v>
      </c>
      <c r="J87" s="188">
        <f>IFERROR(VLOOKUP($B87,#REF!,#REF!,FALSE),0)</f>
        <v>0</v>
      </c>
      <c r="K87" s="150">
        <f>IFERROR(VLOOKUP($B87,#REF!,#REF!,FALSE),0)</f>
        <v>0</v>
      </c>
      <c r="L87" s="150">
        <f>IFERROR(VLOOKUP($B87,#REF!,#REF!,FALSE),0)</f>
        <v>0</v>
      </c>
      <c r="M87" s="150">
        <f>IFERROR(VLOOKUP($B87,#REF!,#REF!,FALSE),0)</f>
        <v>0</v>
      </c>
      <c r="N87" s="150">
        <f>IFERROR(VLOOKUP($B87,#REF!,#REF!,FALSE),0)</f>
        <v>0</v>
      </c>
      <c r="O87" s="150">
        <f>IFERROR(VLOOKUP($B87,#REF!,#REF!,FALSE),0)</f>
        <v>0</v>
      </c>
      <c r="P87" s="150">
        <f>IFERROR(VLOOKUP($B87,#REF!,#REF!,FALSE),0)</f>
        <v>0</v>
      </c>
      <c r="Q87" s="150">
        <f>IFERROR(VLOOKUP($B87,#REF!,#REF!,FALSE),0)</f>
        <v>0</v>
      </c>
      <c r="R87" s="150">
        <f>IFERROR(VLOOKUP($B87,#REF!,#REF!,FALSE),0)</f>
        <v>0</v>
      </c>
      <c r="S87" s="150">
        <f>IFERROR(VLOOKUP($B87,#REF!,#REF!,FALSE),0)</f>
        <v>0</v>
      </c>
      <c r="T87" s="150">
        <f>IFERROR(VLOOKUP($B87,#REF!,#REF!,FALSE),0)</f>
        <v>0</v>
      </c>
      <c r="U87" s="150">
        <f>IFERROR(VLOOKUP($B87,#REF!,#REF!,FALSE),0)</f>
        <v>0</v>
      </c>
      <c r="V87" s="96"/>
      <c r="W87" s="96">
        <f t="shared" si="18"/>
        <v>0</v>
      </c>
      <c r="X87" s="125">
        <f t="shared" si="16"/>
        <v>52.47</v>
      </c>
    </row>
    <row r="88" spans="2:24" s="83" customFormat="1" ht="14.25" x14ac:dyDescent="0.2">
      <c r="B88" s="83" t="str">
        <f t="shared" si="17"/>
        <v>99465212</v>
      </c>
      <c r="C88" s="154"/>
      <c r="D88" s="94" t="s">
        <v>55</v>
      </c>
      <c r="E88" s="94" t="s">
        <v>242</v>
      </c>
      <c r="F88" s="95" t="s">
        <v>199</v>
      </c>
      <c r="G88" s="95">
        <v>99465212</v>
      </c>
      <c r="H88" s="95" t="s">
        <v>119</v>
      </c>
      <c r="I88" s="178">
        <v>52.47</v>
      </c>
      <c r="J88" s="188">
        <f>IFERROR(VLOOKUP($B88,#REF!,#REF!,FALSE),0)</f>
        <v>0</v>
      </c>
      <c r="K88" s="150">
        <f>IFERROR(VLOOKUP($B88,#REF!,#REF!,FALSE),0)</f>
        <v>0</v>
      </c>
      <c r="L88" s="150">
        <f>IFERROR(VLOOKUP($B88,#REF!,#REF!,FALSE),0)</f>
        <v>0</v>
      </c>
      <c r="M88" s="150">
        <f>IFERROR(VLOOKUP($B88,#REF!,#REF!,FALSE),0)</f>
        <v>0</v>
      </c>
      <c r="N88" s="150">
        <f>IFERROR(VLOOKUP($B88,#REF!,#REF!,FALSE),0)</f>
        <v>0</v>
      </c>
      <c r="O88" s="150">
        <f>IFERROR(VLOOKUP($B88,#REF!,#REF!,FALSE),0)</f>
        <v>0</v>
      </c>
      <c r="P88" s="150">
        <f>IFERROR(VLOOKUP($B88,#REF!,#REF!,FALSE),0)</f>
        <v>0</v>
      </c>
      <c r="Q88" s="150">
        <f>IFERROR(VLOOKUP($B88,#REF!,#REF!,FALSE),0)</f>
        <v>0</v>
      </c>
      <c r="R88" s="150">
        <f>IFERROR(VLOOKUP($B88,#REF!,#REF!,FALSE),0)</f>
        <v>0</v>
      </c>
      <c r="S88" s="150">
        <f>IFERROR(VLOOKUP($B88,#REF!,#REF!,FALSE),0)</f>
        <v>0</v>
      </c>
      <c r="T88" s="150">
        <f>IFERROR(VLOOKUP($B88,#REF!,#REF!,FALSE),0)</f>
        <v>0</v>
      </c>
      <c r="U88" s="150">
        <f>IFERROR(VLOOKUP($B88,#REF!,#REF!,FALSE),0)</f>
        <v>0</v>
      </c>
      <c r="V88" s="96"/>
      <c r="W88" s="96">
        <f t="shared" si="18"/>
        <v>0</v>
      </c>
      <c r="X88" s="125">
        <f t="shared" si="16"/>
        <v>52.47</v>
      </c>
    </row>
    <row r="89" spans="2:24" s="83" customFormat="1" ht="14.25" x14ac:dyDescent="0.2">
      <c r="B89" s="83" t="str">
        <f t="shared" si="17"/>
        <v>99465200</v>
      </c>
      <c r="C89" s="154"/>
      <c r="D89" s="94" t="s">
        <v>55</v>
      </c>
      <c r="E89" s="94" t="s">
        <v>243</v>
      </c>
      <c r="F89" s="95" t="s">
        <v>199</v>
      </c>
      <c r="G89" s="95">
        <v>99465200</v>
      </c>
      <c r="H89" s="95" t="s">
        <v>119</v>
      </c>
      <c r="I89" s="178">
        <v>51.72</v>
      </c>
      <c r="J89" s="188">
        <f>IFERROR(VLOOKUP($B89,#REF!,#REF!,FALSE),0)</f>
        <v>0</v>
      </c>
      <c r="K89" s="150">
        <f>IFERROR(VLOOKUP($B89,#REF!,#REF!,FALSE),0)</f>
        <v>0</v>
      </c>
      <c r="L89" s="150">
        <f>IFERROR(VLOOKUP($B89,#REF!,#REF!,FALSE),0)</f>
        <v>0</v>
      </c>
      <c r="M89" s="150">
        <f>IFERROR(VLOOKUP($B89,#REF!,#REF!,FALSE),0)</f>
        <v>0</v>
      </c>
      <c r="N89" s="150">
        <f>IFERROR(VLOOKUP($B89,#REF!,#REF!,FALSE),0)</f>
        <v>0</v>
      </c>
      <c r="O89" s="150">
        <f>IFERROR(VLOOKUP($B89,#REF!,#REF!,FALSE),0)</f>
        <v>0</v>
      </c>
      <c r="P89" s="150">
        <f>IFERROR(VLOOKUP($B89,#REF!,#REF!,FALSE),0)</f>
        <v>0</v>
      </c>
      <c r="Q89" s="150">
        <f>IFERROR(VLOOKUP($B89,#REF!,#REF!,FALSE),0)</f>
        <v>0</v>
      </c>
      <c r="R89" s="150">
        <f>IFERROR(VLOOKUP($B89,#REF!,#REF!,FALSE),0)</f>
        <v>0</v>
      </c>
      <c r="S89" s="150">
        <f>IFERROR(VLOOKUP($B89,#REF!,#REF!,FALSE),0)</f>
        <v>0</v>
      </c>
      <c r="T89" s="150">
        <f>IFERROR(VLOOKUP($B89,#REF!,#REF!,FALSE),0)</f>
        <v>0</v>
      </c>
      <c r="U89" s="150">
        <f>IFERROR(VLOOKUP($B89,#REF!,#REF!,FALSE),0)</f>
        <v>0</v>
      </c>
      <c r="V89" s="96"/>
      <c r="W89" s="96">
        <f t="shared" si="18"/>
        <v>0</v>
      </c>
      <c r="X89" s="125">
        <f t="shared" si="16"/>
        <v>51.72</v>
      </c>
    </row>
    <row r="90" spans="2:24" s="83" customFormat="1" ht="14.25" x14ac:dyDescent="0.2">
      <c r="B90" s="83" t="str">
        <f t="shared" si="17"/>
        <v>99465260</v>
      </c>
      <c r="C90" s="154"/>
      <c r="D90" s="94" t="s">
        <v>55</v>
      </c>
      <c r="E90" s="94" t="s">
        <v>244</v>
      </c>
      <c r="F90" s="95" t="s">
        <v>199</v>
      </c>
      <c r="G90" s="95">
        <v>99465260</v>
      </c>
      <c r="H90" s="95" t="s">
        <v>119</v>
      </c>
      <c r="I90" s="178">
        <v>52.47</v>
      </c>
      <c r="J90" s="188">
        <f>IFERROR(VLOOKUP($B90,#REF!,#REF!,FALSE),0)</f>
        <v>0</v>
      </c>
      <c r="K90" s="150">
        <f>IFERROR(VLOOKUP($B90,#REF!,#REF!,FALSE),0)</f>
        <v>0</v>
      </c>
      <c r="L90" s="150">
        <f>IFERROR(VLOOKUP($B90,#REF!,#REF!,FALSE),0)</f>
        <v>0</v>
      </c>
      <c r="M90" s="150">
        <f>IFERROR(VLOOKUP($B90,#REF!,#REF!,FALSE),0)</f>
        <v>0</v>
      </c>
      <c r="N90" s="150">
        <f>IFERROR(VLOOKUP($B90,#REF!,#REF!,FALSE),0)</f>
        <v>0</v>
      </c>
      <c r="O90" s="150">
        <f>IFERROR(VLOOKUP($B90,#REF!,#REF!,FALSE),0)</f>
        <v>0</v>
      </c>
      <c r="P90" s="150">
        <f>IFERROR(VLOOKUP($B90,#REF!,#REF!,FALSE),0)</f>
        <v>0</v>
      </c>
      <c r="Q90" s="150">
        <f>IFERROR(VLOOKUP($B90,#REF!,#REF!,FALSE),0)</f>
        <v>0</v>
      </c>
      <c r="R90" s="150">
        <f>IFERROR(VLOOKUP($B90,#REF!,#REF!,FALSE),0)</f>
        <v>0</v>
      </c>
      <c r="S90" s="150">
        <f>IFERROR(VLOOKUP($B90,#REF!,#REF!,FALSE),0)</f>
        <v>0</v>
      </c>
      <c r="T90" s="150">
        <f>IFERROR(VLOOKUP($B90,#REF!,#REF!,FALSE),0)</f>
        <v>0</v>
      </c>
      <c r="U90" s="150">
        <f>IFERROR(VLOOKUP($B90,#REF!,#REF!,FALSE),0)</f>
        <v>0</v>
      </c>
      <c r="V90" s="96"/>
      <c r="W90" s="96">
        <f t="shared" si="18"/>
        <v>0</v>
      </c>
      <c r="X90" s="125">
        <f t="shared" si="16"/>
        <v>52.47</v>
      </c>
    </row>
    <row r="91" spans="2:24" s="83" customFormat="1" ht="14.25" x14ac:dyDescent="0.2">
      <c r="B91" s="83" t="str">
        <f t="shared" si="17"/>
        <v>99465254</v>
      </c>
      <c r="C91" s="154"/>
      <c r="D91" s="94" t="s">
        <v>55</v>
      </c>
      <c r="E91" s="94" t="s">
        <v>245</v>
      </c>
      <c r="F91" s="95" t="s">
        <v>199</v>
      </c>
      <c r="G91" s="95">
        <v>99465254</v>
      </c>
      <c r="H91" s="95" t="s">
        <v>119</v>
      </c>
      <c r="I91" s="178">
        <v>52.47</v>
      </c>
      <c r="J91" s="188">
        <f>IFERROR(VLOOKUP($B91,#REF!,#REF!,FALSE),0)</f>
        <v>0</v>
      </c>
      <c r="K91" s="150">
        <f>IFERROR(VLOOKUP($B91,#REF!,#REF!,FALSE),0)</f>
        <v>0</v>
      </c>
      <c r="L91" s="150">
        <f>IFERROR(VLOOKUP($B91,#REF!,#REF!,FALSE),0)</f>
        <v>0</v>
      </c>
      <c r="M91" s="150">
        <f>IFERROR(VLOOKUP($B91,#REF!,#REF!,FALSE),0)</f>
        <v>0</v>
      </c>
      <c r="N91" s="150">
        <f>IFERROR(VLOOKUP($B91,#REF!,#REF!,FALSE),0)</f>
        <v>0</v>
      </c>
      <c r="O91" s="150">
        <f>IFERROR(VLOOKUP($B91,#REF!,#REF!,FALSE),0)</f>
        <v>0</v>
      </c>
      <c r="P91" s="150">
        <f>IFERROR(VLOOKUP($B91,#REF!,#REF!,FALSE),0)</f>
        <v>0</v>
      </c>
      <c r="Q91" s="150">
        <f>IFERROR(VLOOKUP($B91,#REF!,#REF!,FALSE),0)</f>
        <v>0</v>
      </c>
      <c r="R91" s="150">
        <f>IFERROR(VLOOKUP($B91,#REF!,#REF!,FALSE),0)</f>
        <v>0</v>
      </c>
      <c r="S91" s="150">
        <f>IFERROR(VLOOKUP($B91,#REF!,#REF!,FALSE),0)</f>
        <v>0</v>
      </c>
      <c r="T91" s="150">
        <f>IFERROR(VLOOKUP($B91,#REF!,#REF!,FALSE),0)</f>
        <v>0</v>
      </c>
      <c r="U91" s="150">
        <f>IFERROR(VLOOKUP($B91,#REF!,#REF!,FALSE),0)</f>
        <v>0</v>
      </c>
      <c r="V91" s="96"/>
      <c r="W91" s="96">
        <f t="shared" si="18"/>
        <v>0</v>
      </c>
      <c r="X91" s="125">
        <f t="shared" si="16"/>
        <v>52.47</v>
      </c>
    </row>
    <row r="92" spans="2:24" s="83" customFormat="1" ht="14.25" x14ac:dyDescent="0.2">
      <c r="B92" s="83" t="str">
        <f t="shared" si="17"/>
        <v>99465143</v>
      </c>
      <c r="C92" s="154"/>
      <c r="D92" s="94" t="s">
        <v>55</v>
      </c>
      <c r="E92" s="94" t="s">
        <v>246</v>
      </c>
      <c r="F92" s="95" t="s">
        <v>199</v>
      </c>
      <c r="G92" s="95">
        <v>99465143</v>
      </c>
      <c r="H92" s="95" t="s">
        <v>119</v>
      </c>
      <c r="I92" s="178">
        <v>28.69</v>
      </c>
      <c r="J92" s="188">
        <f>IFERROR(VLOOKUP($B92,#REF!,#REF!,FALSE),0)</f>
        <v>0</v>
      </c>
      <c r="K92" s="150">
        <f>IFERROR(VLOOKUP($B92,#REF!,#REF!,FALSE),0)</f>
        <v>0</v>
      </c>
      <c r="L92" s="150">
        <f>IFERROR(VLOOKUP($B92,#REF!,#REF!,FALSE),0)</f>
        <v>0</v>
      </c>
      <c r="M92" s="150">
        <f>IFERROR(VLOOKUP($B92,#REF!,#REF!,FALSE),0)</f>
        <v>0</v>
      </c>
      <c r="N92" s="150">
        <f>IFERROR(VLOOKUP($B92,#REF!,#REF!,FALSE),0)</f>
        <v>0</v>
      </c>
      <c r="O92" s="150">
        <f>IFERROR(VLOOKUP($B92,#REF!,#REF!,FALSE),0)</f>
        <v>0</v>
      </c>
      <c r="P92" s="150">
        <f>IFERROR(VLOOKUP($B92,#REF!,#REF!,FALSE),0)</f>
        <v>0</v>
      </c>
      <c r="Q92" s="150">
        <f>IFERROR(VLOOKUP($B92,#REF!,#REF!,FALSE),0)</f>
        <v>0</v>
      </c>
      <c r="R92" s="150">
        <f>IFERROR(VLOOKUP($B92,#REF!,#REF!,FALSE),0)</f>
        <v>0</v>
      </c>
      <c r="S92" s="150">
        <f>IFERROR(VLOOKUP($B92,#REF!,#REF!,FALSE),0)</f>
        <v>0</v>
      </c>
      <c r="T92" s="150">
        <f>IFERROR(VLOOKUP($B92,#REF!,#REF!,FALSE),0)</f>
        <v>0</v>
      </c>
      <c r="U92" s="150">
        <f>IFERROR(VLOOKUP($B92,#REF!,#REF!,FALSE),0)</f>
        <v>0</v>
      </c>
      <c r="V92" s="96"/>
      <c r="W92" s="96">
        <f t="shared" si="18"/>
        <v>0</v>
      </c>
      <c r="X92" s="125">
        <f t="shared" si="16"/>
        <v>28.69</v>
      </c>
    </row>
    <row r="93" spans="2:24" s="83" customFormat="1" ht="14.25" x14ac:dyDescent="0.2">
      <c r="B93" s="83" t="str">
        <f t="shared" si="17"/>
        <v>99465134</v>
      </c>
      <c r="C93" s="154"/>
      <c r="D93" s="94" t="s">
        <v>55</v>
      </c>
      <c r="E93" s="94" t="s">
        <v>247</v>
      </c>
      <c r="F93" s="95" t="s">
        <v>199</v>
      </c>
      <c r="G93" s="95">
        <v>99465134</v>
      </c>
      <c r="H93" s="95" t="s">
        <v>119</v>
      </c>
      <c r="I93" s="178">
        <v>60.54</v>
      </c>
      <c r="J93" s="188">
        <f>IFERROR(VLOOKUP($B93,#REF!,#REF!,FALSE),0)</f>
        <v>0</v>
      </c>
      <c r="K93" s="150">
        <f>IFERROR(VLOOKUP($B93,#REF!,#REF!,FALSE),0)</f>
        <v>0</v>
      </c>
      <c r="L93" s="150">
        <f>IFERROR(VLOOKUP($B93,#REF!,#REF!,FALSE),0)</f>
        <v>0</v>
      </c>
      <c r="M93" s="150">
        <f>IFERROR(VLOOKUP($B93,#REF!,#REF!,FALSE),0)</f>
        <v>0</v>
      </c>
      <c r="N93" s="150">
        <f>IFERROR(VLOOKUP($B93,#REF!,#REF!,FALSE),0)</f>
        <v>0</v>
      </c>
      <c r="O93" s="150">
        <f>IFERROR(VLOOKUP($B93,#REF!,#REF!,FALSE),0)</f>
        <v>0</v>
      </c>
      <c r="P93" s="150">
        <f>IFERROR(VLOOKUP($B93,#REF!,#REF!,FALSE),0)</f>
        <v>0</v>
      </c>
      <c r="Q93" s="150">
        <f>IFERROR(VLOOKUP($B93,#REF!,#REF!,FALSE),0)</f>
        <v>0</v>
      </c>
      <c r="R93" s="150">
        <f>IFERROR(VLOOKUP($B93,#REF!,#REF!,FALSE),0)</f>
        <v>0</v>
      </c>
      <c r="S93" s="150">
        <f>IFERROR(VLOOKUP($B93,#REF!,#REF!,FALSE),0)</f>
        <v>0</v>
      </c>
      <c r="T93" s="150">
        <f>IFERROR(VLOOKUP($B93,#REF!,#REF!,FALSE),0)</f>
        <v>0</v>
      </c>
      <c r="U93" s="150">
        <f>IFERROR(VLOOKUP($B93,#REF!,#REF!,FALSE),0)</f>
        <v>0</v>
      </c>
      <c r="V93" s="96"/>
      <c r="W93" s="96">
        <f t="shared" si="18"/>
        <v>0</v>
      </c>
      <c r="X93" s="125">
        <f t="shared" si="16"/>
        <v>60.54</v>
      </c>
    </row>
    <row r="94" spans="2:24" s="100" customFormat="1" ht="14.25" x14ac:dyDescent="0.2">
      <c r="B94" s="100" t="str">
        <f t="shared" si="17"/>
        <v>99465239</v>
      </c>
      <c r="C94" s="156"/>
      <c r="D94" s="97" t="s">
        <v>55</v>
      </c>
      <c r="E94" s="97" t="s">
        <v>248</v>
      </c>
      <c r="F94" s="98" t="s">
        <v>199</v>
      </c>
      <c r="G94" s="98">
        <v>99465239</v>
      </c>
      <c r="H94" s="98" t="s">
        <v>119</v>
      </c>
      <c r="I94" s="179">
        <v>52.47</v>
      </c>
      <c r="J94" s="189">
        <f>IFERROR(VLOOKUP($B94,#REF!,#REF!,FALSE),0)</f>
        <v>0</v>
      </c>
      <c r="K94" s="153">
        <f>IFERROR(VLOOKUP($B94,#REF!,#REF!,FALSE),0)</f>
        <v>0</v>
      </c>
      <c r="L94" s="153">
        <f>IFERROR(VLOOKUP($B94,#REF!,#REF!,FALSE),0)</f>
        <v>0</v>
      </c>
      <c r="M94" s="153">
        <f>IFERROR(VLOOKUP($B94,#REF!,#REF!,FALSE),0)</f>
        <v>0</v>
      </c>
      <c r="N94" s="153">
        <f>IFERROR(VLOOKUP($B94,#REF!,#REF!,FALSE),0)</f>
        <v>0</v>
      </c>
      <c r="O94" s="153">
        <f>IFERROR(VLOOKUP($B94,#REF!,#REF!,FALSE),0)</f>
        <v>0</v>
      </c>
      <c r="P94" s="153">
        <f>IFERROR(VLOOKUP($B94,#REF!,#REF!,FALSE),0)</f>
        <v>0</v>
      </c>
      <c r="Q94" s="153">
        <f>IFERROR(VLOOKUP($B94,#REF!,#REF!,FALSE),0)</f>
        <v>0</v>
      </c>
      <c r="R94" s="153">
        <f>IFERROR(VLOOKUP($B94,#REF!,#REF!,FALSE),0)</f>
        <v>0</v>
      </c>
      <c r="S94" s="153">
        <f>IFERROR(VLOOKUP($B94,#REF!,#REF!,FALSE),0)</f>
        <v>0</v>
      </c>
      <c r="T94" s="153">
        <f>IFERROR(VLOOKUP($B94,#REF!,#REF!,FALSE),0)</f>
        <v>0</v>
      </c>
      <c r="U94" s="153">
        <f>IFERROR(VLOOKUP($B94,#REF!,#REF!,FALSE),0)</f>
        <v>0</v>
      </c>
      <c r="V94" s="99"/>
      <c r="W94" s="99">
        <f t="shared" si="18"/>
        <v>0</v>
      </c>
      <c r="X94" s="137">
        <f t="shared" si="16"/>
        <v>52.47</v>
      </c>
    </row>
    <row r="95" spans="2:24" s="83" customFormat="1" ht="14.25" x14ac:dyDescent="0.2">
      <c r="B95" s="83" t="str">
        <f t="shared" si="17"/>
        <v>99452138</v>
      </c>
      <c r="C95" s="154"/>
      <c r="D95" s="94" t="s">
        <v>55</v>
      </c>
      <c r="E95" s="94" t="s">
        <v>146</v>
      </c>
      <c r="F95" s="95" t="s">
        <v>144</v>
      </c>
      <c r="G95" s="95">
        <v>99452138</v>
      </c>
      <c r="H95" s="95" t="s">
        <v>123</v>
      </c>
      <c r="I95" s="178">
        <v>2.46</v>
      </c>
      <c r="J95" s="188">
        <f>IFERROR(VLOOKUP($B95,#REF!,#REF!,FALSE),0)</f>
        <v>0</v>
      </c>
      <c r="K95" s="150">
        <f>IFERROR(VLOOKUP($B95,#REF!,#REF!,FALSE),0)</f>
        <v>0</v>
      </c>
      <c r="L95" s="150">
        <f>IFERROR(VLOOKUP($B95,#REF!,#REF!,FALSE),0)</f>
        <v>0</v>
      </c>
      <c r="M95" s="150">
        <f>IFERROR(VLOOKUP($B95,#REF!,#REF!,FALSE),0)</f>
        <v>0</v>
      </c>
      <c r="N95" s="150">
        <f>IFERROR(VLOOKUP($B95,#REF!,#REF!,FALSE),0)</f>
        <v>0</v>
      </c>
      <c r="O95" s="150">
        <f>IFERROR(VLOOKUP($B95,#REF!,#REF!,FALSE),0)</f>
        <v>0</v>
      </c>
      <c r="P95" s="150">
        <f>IFERROR(VLOOKUP($B95,#REF!,#REF!,FALSE),0)</f>
        <v>0</v>
      </c>
      <c r="Q95" s="150">
        <f>IFERROR(VLOOKUP($B95,#REF!,#REF!,FALSE),0)</f>
        <v>0</v>
      </c>
      <c r="R95" s="150">
        <f>IFERROR(VLOOKUP($B95,#REF!,#REF!,FALSE),0)</f>
        <v>0</v>
      </c>
      <c r="S95" s="150">
        <f>IFERROR(VLOOKUP($B95,#REF!,#REF!,FALSE),0)</f>
        <v>0</v>
      </c>
      <c r="T95" s="150">
        <f>IFERROR(VLOOKUP($B95,#REF!,#REF!,FALSE),0)</f>
        <v>0</v>
      </c>
      <c r="U95" s="150">
        <f>IFERROR(VLOOKUP($B95,#REF!,#REF!,FALSE),0)</f>
        <v>0</v>
      </c>
      <c r="V95" s="96"/>
      <c r="W95" s="96">
        <f t="shared" si="18"/>
        <v>0</v>
      </c>
      <c r="X95" s="125">
        <f t="shared" si="16"/>
        <v>2.46</v>
      </c>
    </row>
    <row r="96" spans="2:24" s="83" customFormat="1" ht="14.25" x14ac:dyDescent="0.2">
      <c r="B96" s="83" t="str">
        <f t="shared" si="17"/>
        <v>99452120</v>
      </c>
      <c r="C96" s="154"/>
      <c r="D96" s="94" t="s">
        <v>55</v>
      </c>
      <c r="E96" s="94" t="s">
        <v>147</v>
      </c>
      <c r="F96" s="95" t="s">
        <v>144</v>
      </c>
      <c r="G96" s="95">
        <v>99452120</v>
      </c>
      <c r="H96" s="95" t="s">
        <v>123</v>
      </c>
      <c r="I96" s="178">
        <v>0.66</v>
      </c>
      <c r="J96" s="188">
        <f>IFERROR(VLOOKUP($B96,#REF!,#REF!,FALSE),0)</f>
        <v>0</v>
      </c>
      <c r="K96" s="150">
        <f>IFERROR(VLOOKUP($B96,#REF!,#REF!,FALSE),0)</f>
        <v>0</v>
      </c>
      <c r="L96" s="150">
        <f>IFERROR(VLOOKUP($B96,#REF!,#REF!,FALSE),0)</f>
        <v>0</v>
      </c>
      <c r="M96" s="150">
        <f>IFERROR(VLOOKUP($B96,#REF!,#REF!,FALSE),0)</f>
        <v>0</v>
      </c>
      <c r="N96" s="150">
        <f>IFERROR(VLOOKUP($B96,#REF!,#REF!,FALSE),0)</f>
        <v>0</v>
      </c>
      <c r="O96" s="150">
        <f>IFERROR(VLOOKUP($B96,#REF!,#REF!,FALSE),0)</f>
        <v>0</v>
      </c>
      <c r="P96" s="150">
        <f>IFERROR(VLOOKUP($B96,#REF!,#REF!,FALSE),0)</f>
        <v>0</v>
      </c>
      <c r="Q96" s="150">
        <f>IFERROR(VLOOKUP($B96,#REF!,#REF!,FALSE),0)</f>
        <v>0</v>
      </c>
      <c r="R96" s="150">
        <f>IFERROR(VLOOKUP($B96,#REF!,#REF!,FALSE),0)</f>
        <v>0</v>
      </c>
      <c r="S96" s="150">
        <f>IFERROR(VLOOKUP($B96,#REF!,#REF!,FALSE),0)</f>
        <v>0</v>
      </c>
      <c r="T96" s="150">
        <f>IFERROR(VLOOKUP($B96,#REF!,#REF!,FALSE),0)</f>
        <v>0</v>
      </c>
      <c r="U96" s="150">
        <f>IFERROR(VLOOKUP($B96,#REF!,#REF!,FALSE),0)</f>
        <v>0</v>
      </c>
      <c r="V96" s="96"/>
      <c r="W96" s="96">
        <f t="shared" si="18"/>
        <v>0</v>
      </c>
      <c r="X96" s="125">
        <f t="shared" si="16"/>
        <v>0.66</v>
      </c>
    </row>
    <row r="97" spans="2:24" s="83" customFormat="1" ht="14.25" x14ac:dyDescent="0.2">
      <c r="B97" s="83" t="str">
        <f t="shared" si="17"/>
        <v>99452177</v>
      </c>
      <c r="C97" s="154"/>
      <c r="D97" s="94" t="s">
        <v>55</v>
      </c>
      <c r="E97" s="94" t="s">
        <v>148</v>
      </c>
      <c r="F97" s="95" t="s">
        <v>144</v>
      </c>
      <c r="G97" s="95">
        <v>99452177</v>
      </c>
      <c r="H97" s="95" t="s">
        <v>118</v>
      </c>
      <c r="I97" s="178">
        <v>0.18</v>
      </c>
      <c r="J97" s="188">
        <f>IFERROR(VLOOKUP($B97,#REF!,#REF!,FALSE),0)</f>
        <v>0</v>
      </c>
      <c r="K97" s="150">
        <f>IFERROR(VLOOKUP($B97,#REF!,#REF!,FALSE),0)</f>
        <v>0</v>
      </c>
      <c r="L97" s="150">
        <f>IFERROR(VLOOKUP($B97,#REF!,#REF!,FALSE),0)</f>
        <v>0</v>
      </c>
      <c r="M97" s="150">
        <f>IFERROR(VLOOKUP($B97,#REF!,#REF!,FALSE),0)</f>
        <v>0</v>
      </c>
      <c r="N97" s="150">
        <f>IFERROR(VLOOKUP($B97,#REF!,#REF!,FALSE),0)</f>
        <v>0</v>
      </c>
      <c r="O97" s="150">
        <f>IFERROR(VLOOKUP($B97,#REF!,#REF!,FALSE),0)</f>
        <v>0</v>
      </c>
      <c r="P97" s="150">
        <f>IFERROR(VLOOKUP($B97,#REF!,#REF!,FALSE),0)</f>
        <v>0</v>
      </c>
      <c r="Q97" s="150">
        <f>IFERROR(VLOOKUP($B97,#REF!,#REF!,FALSE),0)</f>
        <v>0</v>
      </c>
      <c r="R97" s="150">
        <f>IFERROR(VLOOKUP($B97,#REF!,#REF!,FALSE),0)</f>
        <v>0</v>
      </c>
      <c r="S97" s="150">
        <f>IFERROR(VLOOKUP($B97,#REF!,#REF!,FALSE),0)</f>
        <v>0</v>
      </c>
      <c r="T97" s="150">
        <f>IFERROR(VLOOKUP($B97,#REF!,#REF!,FALSE),0)</f>
        <v>0</v>
      </c>
      <c r="U97" s="150">
        <f>IFERROR(VLOOKUP($B97,#REF!,#REF!,FALSE),0)</f>
        <v>0</v>
      </c>
      <c r="V97" s="96"/>
      <c r="W97" s="96">
        <f t="shared" si="18"/>
        <v>0</v>
      </c>
      <c r="X97" s="125">
        <f t="shared" si="16"/>
        <v>0.18</v>
      </c>
    </row>
    <row r="98" spans="2:24" s="83" customFormat="1" ht="14.25" x14ac:dyDescent="0.2">
      <c r="B98" s="83" t="str">
        <f t="shared" si="17"/>
        <v>99452186</v>
      </c>
      <c r="C98" s="154"/>
      <c r="D98" s="149" t="s">
        <v>55</v>
      </c>
      <c r="E98" s="149" t="s">
        <v>149</v>
      </c>
      <c r="F98" s="95" t="s">
        <v>144</v>
      </c>
      <c r="G98" s="95">
        <v>99452186</v>
      </c>
      <c r="H98" s="95" t="s">
        <v>118</v>
      </c>
      <c r="I98" s="178">
        <v>0.16</v>
      </c>
      <c r="J98" s="188">
        <f>IFERROR(VLOOKUP($B98,#REF!,#REF!,FALSE),0)</f>
        <v>0</v>
      </c>
      <c r="K98" s="150">
        <f>IFERROR(VLOOKUP($B98,#REF!,#REF!,FALSE),0)</f>
        <v>0</v>
      </c>
      <c r="L98" s="150">
        <f>IFERROR(VLOOKUP($B98,#REF!,#REF!,FALSE),0)</f>
        <v>0</v>
      </c>
      <c r="M98" s="150">
        <f>IFERROR(VLOOKUP($B98,#REF!,#REF!,FALSE),0)</f>
        <v>0</v>
      </c>
      <c r="N98" s="150">
        <f>IFERROR(VLOOKUP($B98,#REF!,#REF!,FALSE),0)</f>
        <v>0</v>
      </c>
      <c r="O98" s="150">
        <f>IFERROR(VLOOKUP($B98,#REF!,#REF!,FALSE),0)</f>
        <v>0</v>
      </c>
      <c r="P98" s="150">
        <f>IFERROR(VLOOKUP($B98,#REF!,#REF!,FALSE),0)</f>
        <v>0</v>
      </c>
      <c r="Q98" s="150">
        <f>IFERROR(VLOOKUP($B98,#REF!,#REF!,FALSE),0)</f>
        <v>0</v>
      </c>
      <c r="R98" s="150">
        <f>IFERROR(VLOOKUP($B98,#REF!,#REF!,FALSE),0)</f>
        <v>0</v>
      </c>
      <c r="S98" s="150">
        <f>IFERROR(VLOOKUP($B98,#REF!,#REF!,FALSE),0)</f>
        <v>0</v>
      </c>
      <c r="T98" s="150">
        <f>IFERROR(VLOOKUP($B98,#REF!,#REF!,FALSE),0)</f>
        <v>0</v>
      </c>
      <c r="U98" s="150">
        <f>IFERROR(VLOOKUP($B98,#REF!,#REF!,FALSE),0)</f>
        <v>0</v>
      </c>
      <c r="V98" s="101"/>
      <c r="W98" s="101">
        <f t="shared" si="18"/>
        <v>0</v>
      </c>
      <c r="X98" s="131">
        <f t="shared" si="16"/>
        <v>0.16</v>
      </c>
    </row>
    <row r="99" spans="2:24" s="83" customFormat="1" ht="14.25" x14ac:dyDescent="0.2">
      <c r="B99" s="83" t="str">
        <f t="shared" si="17"/>
        <v>99452165</v>
      </c>
      <c r="C99" s="154"/>
      <c r="D99" s="149" t="s">
        <v>55</v>
      </c>
      <c r="E99" s="149" t="s">
        <v>150</v>
      </c>
      <c r="F99" s="95" t="s">
        <v>144</v>
      </c>
      <c r="G99" s="95">
        <v>99452165</v>
      </c>
      <c r="H99" s="95" t="s">
        <v>118</v>
      </c>
      <c r="I99" s="178">
        <v>0.16</v>
      </c>
      <c r="J99" s="188">
        <f>IFERROR(VLOOKUP($B99,#REF!,#REF!,FALSE),0)</f>
        <v>0</v>
      </c>
      <c r="K99" s="150">
        <f>IFERROR(VLOOKUP($B99,#REF!,#REF!,FALSE),0)</f>
        <v>0</v>
      </c>
      <c r="L99" s="150">
        <f>IFERROR(VLOOKUP($B99,#REF!,#REF!,FALSE),0)</f>
        <v>0</v>
      </c>
      <c r="M99" s="150">
        <f>IFERROR(VLOOKUP($B99,#REF!,#REF!,FALSE),0)</f>
        <v>0</v>
      </c>
      <c r="N99" s="150">
        <f>IFERROR(VLOOKUP($B99,#REF!,#REF!,FALSE),0)</f>
        <v>0</v>
      </c>
      <c r="O99" s="150">
        <f>IFERROR(VLOOKUP($B99,#REF!,#REF!,FALSE),0)</f>
        <v>0</v>
      </c>
      <c r="P99" s="150">
        <f>IFERROR(VLOOKUP($B99,#REF!,#REF!,FALSE),0)</f>
        <v>0</v>
      </c>
      <c r="Q99" s="150">
        <f>IFERROR(VLOOKUP($B99,#REF!,#REF!,FALSE),0)</f>
        <v>0</v>
      </c>
      <c r="R99" s="150">
        <f>IFERROR(VLOOKUP($B99,#REF!,#REF!,FALSE),0)</f>
        <v>0</v>
      </c>
      <c r="S99" s="150">
        <f>IFERROR(VLOOKUP($B99,#REF!,#REF!,FALSE),0)</f>
        <v>0</v>
      </c>
      <c r="T99" s="150">
        <f>IFERROR(VLOOKUP($B99,#REF!,#REF!,FALSE),0)</f>
        <v>0</v>
      </c>
      <c r="U99" s="150">
        <f>IFERROR(VLOOKUP($B99,#REF!,#REF!,FALSE),0)</f>
        <v>0</v>
      </c>
      <c r="V99" s="101"/>
      <c r="W99" s="101">
        <f t="shared" si="18"/>
        <v>0</v>
      </c>
      <c r="X99" s="131">
        <f t="shared" si="16"/>
        <v>0.16</v>
      </c>
    </row>
    <row r="100" spans="2:24" s="83" customFormat="1" ht="14.25" x14ac:dyDescent="0.2">
      <c r="B100" s="83" t="str">
        <f t="shared" si="17"/>
        <v>99452168</v>
      </c>
      <c r="C100" s="154"/>
      <c r="D100" s="149" t="s">
        <v>55</v>
      </c>
      <c r="E100" s="149" t="s">
        <v>151</v>
      </c>
      <c r="F100" s="95" t="s">
        <v>144</v>
      </c>
      <c r="G100" s="95">
        <v>99452168</v>
      </c>
      <c r="H100" s="95" t="s">
        <v>118</v>
      </c>
      <c r="I100" s="178">
        <v>0.16</v>
      </c>
      <c r="J100" s="188">
        <f>IFERROR(VLOOKUP($B100,#REF!,#REF!,FALSE),0)</f>
        <v>0</v>
      </c>
      <c r="K100" s="150">
        <f>IFERROR(VLOOKUP($B100,#REF!,#REF!,FALSE),0)</f>
        <v>0</v>
      </c>
      <c r="L100" s="150">
        <f>IFERROR(VLOOKUP($B100,#REF!,#REF!,FALSE),0)</f>
        <v>0</v>
      </c>
      <c r="M100" s="150">
        <f>IFERROR(VLOOKUP($B100,#REF!,#REF!,FALSE),0)</f>
        <v>0</v>
      </c>
      <c r="N100" s="150">
        <f>IFERROR(VLOOKUP($B100,#REF!,#REF!,FALSE),0)</f>
        <v>0</v>
      </c>
      <c r="O100" s="150">
        <f>IFERROR(VLOOKUP($B100,#REF!,#REF!,FALSE),0)</f>
        <v>0</v>
      </c>
      <c r="P100" s="150">
        <f>IFERROR(VLOOKUP($B100,#REF!,#REF!,FALSE),0)</f>
        <v>0</v>
      </c>
      <c r="Q100" s="150">
        <f>IFERROR(VLOOKUP($B100,#REF!,#REF!,FALSE),0)</f>
        <v>0</v>
      </c>
      <c r="R100" s="150">
        <f>IFERROR(VLOOKUP($B100,#REF!,#REF!,FALSE),0)</f>
        <v>0</v>
      </c>
      <c r="S100" s="150">
        <f>IFERROR(VLOOKUP($B100,#REF!,#REF!,FALSE),0)</f>
        <v>0</v>
      </c>
      <c r="T100" s="150">
        <f>IFERROR(VLOOKUP($B100,#REF!,#REF!,FALSE),0)</f>
        <v>0</v>
      </c>
      <c r="U100" s="150">
        <f>IFERROR(VLOOKUP($B100,#REF!,#REF!,FALSE),0)</f>
        <v>0</v>
      </c>
      <c r="V100" s="101"/>
      <c r="W100" s="101">
        <f t="shared" si="18"/>
        <v>0</v>
      </c>
      <c r="X100" s="131">
        <f t="shared" si="16"/>
        <v>0.16</v>
      </c>
    </row>
    <row r="101" spans="2:24" s="83" customFormat="1" ht="14.25" x14ac:dyDescent="0.2">
      <c r="B101" s="83" t="str">
        <f t="shared" si="17"/>
        <v>99452198</v>
      </c>
      <c r="C101" s="154"/>
      <c r="D101" s="149" t="s">
        <v>55</v>
      </c>
      <c r="E101" s="149" t="s">
        <v>152</v>
      </c>
      <c r="F101" s="95" t="s">
        <v>144</v>
      </c>
      <c r="G101" s="95">
        <v>99452198</v>
      </c>
      <c r="H101" s="95" t="s">
        <v>118</v>
      </c>
      <c r="I101" s="178">
        <v>0.16</v>
      </c>
      <c r="J101" s="188">
        <f>IFERROR(VLOOKUP($B101,#REF!,#REF!,FALSE),0)</f>
        <v>0</v>
      </c>
      <c r="K101" s="150">
        <f>IFERROR(VLOOKUP($B101,#REF!,#REF!,FALSE),0)</f>
        <v>0</v>
      </c>
      <c r="L101" s="150">
        <f>IFERROR(VLOOKUP($B101,#REF!,#REF!,FALSE),0)</f>
        <v>0</v>
      </c>
      <c r="M101" s="150">
        <f>IFERROR(VLOOKUP($B101,#REF!,#REF!,FALSE),0)</f>
        <v>0</v>
      </c>
      <c r="N101" s="150">
        <f>IFERROR(VLOOKUP($B101,#REF!,#REF!,FALSE),0)</f>
        <v>0</v>
      </c>
      <c r="O101" s="150">
        <f>IFERROR(VLOOKUP($B101,#REF!,#REF!,FALSE),0)</f>
        <v>0</v>
      </c>
      <c r="P101" s="150">
        <f>IFERROR(VLOOKUP($B101,#REF!,#REF!,FALSE),0)</f>
        <v>0</v>
      </c>
      <c r="Q101" s="150">
        <f>IFERROR(VLOOKUP($B101,#REF!,#REF!,FALSE),0)</f>
        <v>0</v>
      </c>
      <c r="R101" s="150">
        <f>IFERROR(VLOOKUP($B101,#REF!,#REF!,FALSE),0)</f>
        <v>0</v>
      </c>
      <c r="S101" s="150">
        <f>IFERROR(VLOOKUP($B101,#REF!,#REF!,FALSE),0)</f>
        <v>0</v>
      </c>
      <c r="T101" s="150">
        <f>IFERROR(VLOOKUP($B101,#REF!,#REF!,FALSE),0)</f>
        <v>0</v>
      </c>
      <c r="U101" s="150">
        <f>IFERROR(VLOOKUP($B101,#REF!,#REF!,FALSE),0)</f>
        <v>0</v>
      </c>
      <c r="V101" s="101"/>
      <c r="W101" s="101">
        <f t="shared" si="18"/>
        <v>0</v>
      </c>
      <c r="X101" s="131">
        <f t="shared" si="16"/>
        <v>0.16</v>
      </c>
    </row>
    <row r="102" spans="2:24" s="83" customFormat="1" ht="14.25" x14ac:dyDescent="0.2">
      <c r="B102" s="83" t="str">
        <f t="shared" si="17"/>
        <v>99452171</v>
      </c>
      <c r="C102" s="154"/>
      <c r="D102" s="149" t="s">
        <v>55</v>
      </c>
      <c r="E102" s="149" t="s">
        <v>153</v>
      </c>
      <c r="F102" s="95" t="s">
        <v>144</v>
      </c>
      <c r="G102" s="95">
        <v>99452171</v>
      </c>
      <c r="H102" s="95" t="s">
        <v>118</v>
      </c>
      <c r="I102" s="178">
        <v>0.16</v>
      </c>
      <c r="J102" s="188">
        <f>IFERROR(VLOOKUP($B102,#REF!,#REF!,FALSE),0)</f>
        <v>0</v>
      </c>
      <c r="K102" s="150">
        <f>IFERROR(VLOOKUP($B102,#REF!,#REF!,FALSE),0)</f>
        <v>0</v>
      </c>
      <c r="L102" s="150">
        <f>IFERROR(VLOOKUP($B102,#REF!,#REF!,FALSE),0)</f>
        <v>0</v>
      </c>
      <c r="M102" s="150">
        <f>IFERROR(VLOOKUP($B102,#REF!,#REF!,FALSE),0)</f>
        <v>0</v>
      </c>
      <c r="N102" s="150">
        <f>IFERROR(VLOOKUP($B102,#REF!,#REF!,FALSE),0)</f>
        <v>0</v>
      </c>
      <c r="O102" s="150">
        <f>IFERROR(VLOOKUP($B102,#REF!,#REF!,FALSE),0)</f>
        <v>0</v>
      </c>
      <c r="P102" s="150">
        <f>IFERROR(VLOOKUP($B102,#REF!,#REF!,FALSE),0)</f>
        <v>0</v>
      </c>
      <c r="Q102" s="150">
        <f>IFERROR(VLOOKUP($B102,#REF!,#REF!,FALSE),0)</f>
        <v>0</v>
      </c>
      <c r="R102" s="150">
        <f>IFERROR(VLOOKUP($B102,#REF!,#REF!,FALSE),0)</f>
        <v>0</v>
      </c>
      <c r="S102" s="150">
        <f>IFERROR(VLOOKUP($B102,#REF!,#REF!,FALSE),0)</f>
        <v>0</v>
      </c>
      <c r="T102" s="150">
        <f>IFERROR(VLOOKUP($B102,#REF!,#REF!,FALSE),0)</f>
        <v>0</v>
      </c>
      <c r="U102" s="150">
        <f>IFERROR(VLOOKUP($B102,#REF!,#REF!,FALSE),0)</f>
        <v>0</v>
      </c>
      <c r="V102" s="101"/>
      <c r="W102" s="101">
        <f t="shared" si="18"/>
        <v>0</v>
      </c>
      <c r="X102" s="131">
        <f t="shared" si="16"/>
        <v>0.16</v>
      </c>
    </row>
    <row r="103" spans="2:24" s="83" customFormat="1" ht="14.25" x14ac:dyDescent="0.2">
      <c r="B103" s="83" t="str">
        <f t="shared" si="17"/>
        <v>99452195</v>
      </c>
      <c r="C103" s="154"/>
      <c r="D103" s="149" t="s">
        <v>55</v>
      </c>
      <c r="E103" s="149" t="s">
        <v>154</v>
      </c>
      <c r="F103" s="95" t="s">
        <v>144</v>
      </c>
      <c r="G103" s="95">
        <v>99452195</v>
      </c>
      <c r="H103" s="95" t="s">
        <v>118</v>
      </c>
      <c r="I103" s="178">
        <v>0.16</v>
      </c>
      <c r="J103" s="188">
        <f>IFERROR(VLOOKUP($B103,#REF!,#REF!,FALSE),0)</f>
        <v>0</v>
      </c>
      <c r="K103" s="150">
        <f>IFERROR(VLOOKUP($B103,#REF!,#REF!,FALSE),0)</f>
        <v>0</v>
      </c>
      <c r="L103" s="150">
        <f>IFERROR(VLOOKUP($B103,#REF!,#REF!,FALSE),0)</f>
        <v>0</v>
      </c>
      <c r="M103" s="150">
        <f>IFERROR(VLOOKUP($B103,#REF!,#REF!,FALSE),0)</f>
        <v>0</v>
      </c>
      <c r="N103" s="150">
        <f>IFERROR(VLOOKUP($B103,#REF!,#REF!,FALSE),0)</f>
        <v>0</v>
      </c>
      <c r="O103" s="150">
        <f>IFERROR(VLOOKUP($B103,#REF!,#REF!,FALSE),0)</f>
        <v>0</v>
      </c>
      <c r="P103" s="150">
        <f>IFERROR(VLOOKUP($B103,#REF!,#REF!,FALSE),0)</f>
        <v>0</v>
      </c>
      <c r="Q103" s="150">
        <f>IFERROR(VLOOKUP($B103,#REF!,#REF!,FALSE),0)</f>
        <v>0</v>
      </c>
      <c r="R103" s="150">
        <f>IFERROR(VLOOKUP($B103,#REF!,#REF!,FALSE),0)</f>
        <v>0</v>
      </c>
      <c r="S103" s="150">
        <f>IFERROR(VLOOKUP($B103,#REF!,#REF!,FALSE),0)</f>
        <v>0</v>
      </c>
      <c r="T103" s="150">
        <f>IFERROR(VLOOKUP($B103,#REF!,#REF!,FALSE),0)</f>
        <v>0</v>
      </c>
      <c r="U103" s="150">
        <f>IFERROR(VLOOKUP($B103,#REF!,#REF!,FALSE),0)</f>
        <v>0</v>
      </c>
      <c r="V103" s="101"/>
      <c r="W103" s="101">
        <f t="shared" si="18"/>
        <v>0</v>
      </c>
      <c r="X103" s="131">
        <f t="shared" si="16"/>
        <v>0.16</v>
      </c>
    </row>
    <row r="104" spans="2:24" s="83" customFormat="1" ht="14.25" x14ac:dyDescent="0.2">
      <c r="B104" s="83" t="str">
        <f t="shared" si="17"/>
        <v>99452174</v>
      </c>
      <c r="C104" s="154"/>
      <c r="D104" s="149" t="s">
        <v>55</v>
      </c>
      <c r="E104" s="149" t="s">
        <v>155</v>
      </c>
      <c r="F104" s="95" t="s">
        <v>144</v>
      </c>
      <c r="G104" s="95">
        <v>99452174</v>
      </c>
      <c r="H104" s="95" t="s">
        <v>118</v>
      </c>
      <c r="I104" s="178">
        <v>0.16</v>
      </c>
      <c r="J104" s="188">
        <f>IFERROR(VLOOKUP($B104,#REF!,#REF!,FALSE),0)</f>
        <v>0</v>
      </c>
      <c r="K104" s="150">
        <f>IFERROR(VLOOKUP($B104,#REF!,#REF!,FALSE),0)</f>
        <v>0</v>
      </c>
      <c r="L104" s="150">
        <f>IFERROR(VLOOKUP($B104,#REF!,#REF!,FALSE),0)</f>
        <v>0</v>
      </c>
      <c r="M104" s="150">
        <f>IFERROR(VLOOKUP($B104,#REF!,#REF!,FALSE),0)</f>
        <v>0</v>
      </c>
      <c r="N104" s="150">
        <f>IFERROR(VLOOKUP($B104,#REF!,#REF!,FALSE),0)</f>
        <v>0</v>
      </c>
      <c r="O104" s="150">
        <f>IFERROR(VLOOKUP($B104,#REF!,#REF!,FALSE),0)</f>
        <v>0</v>
      </c>
      <c r="P104" s="150">
        <f>IFERROR(VLOOKUP($B104,#REF!,#REF!,FALSE),0)</f>
        <v>0</v>
      </c>
      <c r="Q104" s="150">
        <f>IFERROR(VLOOKUP($B104,#REF!,#REF!,FALSE),0)</f>
        <v>0</v>
      </c>
      <c r="R104" s="150">
        <f>IFERROR(VLOOKUP($B104,#REF!,#REF!,FALSE),0)</f>
        <v>0</v>
      </c>
      <c r="S104" s="150">
        <f>IFERROR(VLOOKUP($B104,#REF!,#REF!,FALSE),0)</f>
        <v>0</v>
      </c>
      <c r="T104" s="150">
        <f>IFERROR(VLOOKUP($B104,#REF!,#REF!,FALSE),0)</f>
        <v>0</v>
      </c>
      <c r="U104" s="150">
        <f>IFERROR(VLOOKUP($B104,#REF!,#REF!,FALSE),0)</f>
        <v>0</v>
      </c>
      <c r="V104" s="101"/>
      <c r="W104" s="101">
        <f t="shared" si="18"/>
        <v>0</v>
      </c>
      <c r="X104" s="131">
        <f t="shared" si="16"/>
        <v>0.16</v>
      </c>
    </row>
    <row r="105" spans="2:24" s="83" customFormat="1" ht="14.25" x14ac:dyDescent="0.2">
      <c r="B105" s="83" t="str">
        <f t="shared" si="17"/>
        <v>99452183</v>
      </c>
      <c r="C105" s="154"/>
      <c r="D105" s="149" t="s">
        <v>55</v>
      </c>
      <c r="E105" s="149" t="s">
        <v>156</v>
      </c>
      <c r="F105" s="95" t="s">
        <v>144</v>
      </c>
      <c r="G105" s="95">
        <v>99452183</v>
      </c>
      <c r="H105" s="95" t="s">
        <v>118</v>
      </c>
      <c r="I105" s="178">
        <v>0.16</v>
      </c>
      <c r="J105" s="188">
        <f>IFERROR(VLOOKUP($B105,#REF!,#REF!,FALSE),0)</f>
        <v>0</v>
      </c>
      <c r="K105" s="150">
        <f>IFERROR(VLOOKUP($B105,#REF!,#REF!,FALSE),0)</f>
        <v>0</v>
      </c>
      <c r="L105" s="150">
        <f>IFERROR(VLOOKUP($B105,#REF!,#REF!,FALSE),0)</f>
        <v>0</v>
      </c>
      <c r="M105" s="150">
        <f>IFERROR(VLOOKUP($B105,#REF!,#REF!,FALSE),0)</f>
        <v>0</v>
      </c>
      <c r="N105" s="150">
        <f>IFERROR(VLOOKUP($B105,#REF!,#REF!,FALSE),0)</f>
        <v>0</v>
      </c>
      <c r="O105" s="150">
        <f>IFERROR(VLOOKUP($B105,#REF!,#REF!,FALSE),0)</f>
        <v>0</v>
      </c>
      <c r="P105" s="150">
        <f>IFERROR(VLOOKUP($B105,#REF!,#REF!,FALSE),0)</f>
        <v>0</v>
      </c>
      <c r="Q105" s="150">
        <f>IFERROR(VLOOKUP($B105,#REF!,#REF!,FALSE),0)</f>
        <v>0</v>
      </c>
      <c r="R105" s="150">
        <f>IFERROR(VLOOKUP($B105,#REF!,#REF!,FALSE),0)</f>
        <v>0</v>
      </c>
      <c r="S105" s="150">
        <f>IFERROR(VLOOKUP($B105,#REF!,#REF!,FALSE),0)</f>
        <v>0</v>
      </c>
      <c r="T105" s="150">
        <f>IFERROR(VLOOKUP($B105,#REF!,#REF!,FALSE),0)</f>
        <v>0</v>
      </c>
      <c r="U105" s="150">
        <f>IFERROR(VLOOKUP($B105,#REF!,#REF!,FALSE),0)</f>
        <v>0</v>
      </c>
      <c r="V105" s="101"/>
      <c r="W105" s="101">
        <f t="shared" si="18"/>
        <v>0</v>
      </c>
      <c r="X105" s="131">
        <f t="shared" si="16"/>
        <v>0.16</v>
      </c>
    </row>
    <row r="106" spans="2:24" s="83" customFormat="1" ht="14.25" x14ac:dyDescent="0.2">
      <c r="B106" s="83" t="str">
        <f t="shared" si="17"/>
        <v>99452204</v>
      </c>
      <c r="C106" s="154"/>
      <c r="D106" s="149" t="s">
        <v>55</v>
      </c>
      <c r="E106" s="149" t="s">
        <v>157</v>
      </c>
      <c r="F106" s="95" t="s">
        <v>144</v>
      </c>
      <c r="G106" s="95">
        <v>99452204</v>
      </c>
      <c r="H106" s="95" t="s">
        <v>118</v>
      </c>
      <c r="I106" s="178">
        <v>0.16</v>
      </c>
      <c r="J106" s="188">
        <f>IFERROR(VLOOKUP($B106,#REF!,#REF!,FALSE),0)</f>
        <v>0</v>
      </c>
      <c r="K106" s="150">
        <f>IFERROR(VLOOKUP($B106,#REF!,#REF!,FALSE),0)</f>
        <v>0</v>
      </c>
      <c r="L106" s="150">
        <f>IFERROR(VLOOKUP($B106,#REF!,#REF!,FALSE),0)</f>
        <v>0</v>
      </c>
      <c r="M106" s="150">
        <f>IFERROR(VLOOKUP($B106,#REF!,#REF!,FALSE),0)</f>
        <v>0</v>
      </c>
      <c r="N106" s="150">
        <f>IFERROR(VLOOKUP($B106,#REF!,#REF!,FALSE),0)</f>
        <v>0</v>
      </c>
      <c r="O106" s="150">
        <f>IFERROR(VLOOKUP($B106,#REF!,#REF!,FALSE),0)</f>
        <v>0</v>
      </c>
      <c r="P106" s="150">
        <f>IFERROR(VLOOKUP($B106,#REF!,#REF!,FALSE),0)</f>
        <v>0</v>
      </c>
      <c r="Q106" s="150">
        <f>IFERROR(VLOOKUP($B106,#REF!,#REF!,FALSE),0)</f>
        <v>0</v>
      </c>
      <c r="R106" s="150">
        <f>IFERROR(VLOOKUP($B106,#REF!,#REF!,FALSE),0)</f>
        <v>0</v>
      </c>
      <c r="S106" s="150">
        <f>IFERROR(VLOOKUP($B106,#REF!,#REF!,FALSE),0)</f>
        <v>0</v>
      </c>
      <c r="T106" s="150">
        <f>IFERROR(VLOOKUP($B106,#REF!,#REF!,FALSE),0)</f>
        <v>0</v>
      </c>
      <c r="U106" s="150">
        <f>IFERROR(VLOOKUP($B106,#REF!,#REF!,FALSE),0)</f>
        <v>0</v>
      </c>
      <c r="V106" s="101"/>
      <c r="W106" s="101">
        <f t="shared" si="18"/>
        <v>0</v>
      </c>
      <c r="X106" s="131">
        <f t="shared" si="16"/>
        <v>0.16</v>
      </c>
    </row>
    <row r="107" spans="2:24" s="83" customFormat="1" ht="14.25" x14ac:dyDescent="0.2">
      <c r="B107" s="83" t="str">
        <f t="shared" si="17"/>
        <v>99452180</v>
      </c>
      <c r="C107" s="154"/>
      <c r="D107" s="149" t="s">
        <v>55</v>
      </c>
      <c r="E107" s="149" t="s">
        <v>158</v>
      </c>
      <c r="F107" s="95" t="s">
        <v>144</v>
      </c>
      <c r="G107" s="95">
        <v>99452180</v>
      </c>
      <c r="H107" s="95" t="s">
        <v>118</v>
      </c>
      <c r="I107" s="178">
        <v>0.16</v>
      </c>
      <c r="J107" s="188">
        <f>IFERROR(VLOOKUP($B107,#REF!,#REF!,FALSE),0)</f>
        <v>0</v>
      </c>
      <c r="K107" s="150">
        <f>IFERROR(VLOOKUP($B107,#REF!,#REF!,FALSE),0)</f>
        <v>0</v>
      </c>
      <c r="L107" s="150">
        <f>IFERROR(VLOOKUP($B107,#REF!,#REF!,FALSE),0)</f>
        <v>0</v>
      </c>
      <c r="M107" s="150">
        <f>IFERROR(VLOOKUP($B107,#REF!,#REF!,FALSE),0)</f>
        <v>0</v>
      </c>
      <c r="N107" s="150">
        <f>IFERROR(VLOOKUP($B107,#REF!,#REF!,FALSE),0)</f>
        <v>0</v>
      </c>
      <c r="O107" s="150">
        <f>IFERROR(VLOOKUP($B107,#REF!,#REF!,FALSE),0)</f>
        <v>0</v>
      </c>
      <c r="P107" s="150">
        <f>IFERROR(VLOOKUP($B107,#REF!,#REF!,FALSE),0)</f>
        <v>0</v>
      </c>
      <c r="Q107" s="150">
        <f>IFERROR(VLOOKUP($B107,#REF!,#REF!,FALSE),0)</f>
        <v>0</v>
      </c>
      <c r="R107" s="150">
        <f>IFERROR(VLOOKUP($B107,#REF!,#REF!,FALSE),0)</f>
        <v>0</v>
      </c>
      <c r="S107" s="150">
        <f>IFERROR(VLOOKUP($B107,#REF!,#REF!,FALSE),0)</f>
        <v>0</v>
      </c>
      <c r="T107" s="150">
        <f>IFERROR(VLOOKUP($B107,#REF!,#REF!,FALSE),0)</f>
        <v>0</v>
      </c>
      <c r="U107" s="150">
        <f>IFERROR(VLOOKUP($B107,#REF!,#REF!,FALSE),0)</f>
        <v>0</v>
      </c>
      <c r="V107" s="101"/>
      <c r="W107" s="101">
        <f t="shared" si="18"/>
        <v>0</v>
      </c>
      <c r="X107" s="131">
        <f t="shared" si="16"/>
        <v>0.16</v>
      </c>
    </row>
    <row r="108" spans="2:24" s="83" customFormat="1" ht="14.25" x14ac:dyDescent="0.2">
      <c r="B108" s="83" t="str">
        <f t="shared" si="17"/>
        <v>99452189</v>
      </c>
      <c r="C108" s="154"/>
      <c r="D108" s="94" t="s">
        <v>55</v>
      </c>
      <c r="E108" s="94" t="s">
        <v>159</v>
      </c>
      <c r="F108" s="95" t="s">
        <v>144</v>
      </c>
      <c r="G108" s="95">
        <v>99452189</v>
      </c>
      <c r="H108" s="95" t="s">
        <v>118</v>
      </c>
      <c r="I108" s="178">
        <v>0.16</v>
      </c>
      <c r="J108" s="188">
        <f>IFERROR(VLOOKUP($B108,#REF!,#REF!,FALSE),0)</f>
        <v>0</v>
      </c>
      <c r="K108" s="150">
        <f>IFERROR(VLOOKUP($B108,#REF!,#REF!,FALSE),0)</f>
        <v>0</v>
      </c>
      <c r="L108" s="150">
        <f>IFERROR(VLOOKUP($B108,#REF!,#REF!,FALSE),0)</f>
        <v>0</v>
      </c>
      <c r="M108" s="150">
        <f>IFERROR(VLOOKUP($B108,#REF!,#REF!,FALSE),0)</f>
        <v>0</v>
      </c>
      <c r="N108" s="150">
        <f>IFERROR(VLOOKUP($B108,#REF!,#REF!,FALSE),0)</f>
        <v>0</v>
      </c>
      <c r="O108" s="150">
        <f>IFERROR(VLOOKUP($B108,#REF!,#REF!,FALSE),0)</f>
        <v>0</v>
      </c>
      <c r="P108" s="150">
        <f>IFERROR(VLOOKUP($B108,#REF!,#REF!,FALSE),0)</f>
        <v>0</v>
      </c>
      <c r="Q108" s="150">
        <f>IFERROR(VLOOKUP($B108,#REF!,#REF!,FALSE),0)</f>
        <v>0</v>
      </c>
      <c r="R108" s="150">
        <f>IFERROR(VLOOKUP($B108,#REF!,#REF!,FALSE),0)</f>
        <v>0</v>
      </c>
      <c r="S108" s="150">
        <f>IFERROR(VLOOKUP($B108,#REF!,#REF!,FALSE),0)</f>
        <v>0</v>
      </c>
      <c r="T108" s="150">
        <f>IFERROR(VLOOKUP($B108,#REF!,#REF!,FALSE),0)</f>
        <v>0</v>
      </c>
      <c r="U108" s="150">
        <f>IFERROR(VLOOKUP($B108,#REF!,#REF!,FALSE),0)</f>
        <v>0</v>
      </c>
      <c r="V108" s="96"/>
      <c r="W108" s="96">
        <f t="shared" si="18"/>
        <v>0</v>
      </c>
      <c r="X108" s="125">
        <f t="shared" si="16"/>
        <v>0.16</v>
      </c>
    </row>
    <row r="109" spans="2:24" s="83" customFormat="1" ht="14.25" x14ac:dyDescent="0.2">
      <c r="B109" s="83" t="str">
        <f t="shared" si="17"/>
        <v>99452207</v>
      </c>
      <c r="C109" s="154"/>
      <c r="D109" s="94" t="s">
        <v>55</v>
      </c>
      <c r="E109" s="94" t="s">
        <v>160</v>
      </c>
      <c r="F109" s="95" t="s">
        <v>144</v>
      </c>
      <c r="G109" s="95">
        <v>99452207</v>
      </c>
      <c r="H109" s="95" t="s">
        <v>118</v>
      </c>
      <c r="I109" s="178">
        <v>0.16</v>
      </c>
      <c r="J109" s="188">
        <f>IFERROR(VLOOKUP($B109,#REF!,#REF!,FALSE),0)</f>
        <v>0</v>
      </c>
      <c r="K109" s="150">
        <f>IFERROR(VLOOKUP($B109,#REF!,#REF!,FALSE),0)</f>
        <v>0</v>
      </c>
      <c r="L109" s="150">
        <f>IFERROR(VLOOKUP($B109,#REF!,#REF!,FALSE),0)</f>
        <v>0</v>
      </c>
      <c r="M109" s="150">
        <f>IFERROR(VLOOKUP($B109,#REF!,#REF!,FALSE),0)</f>
        <v>0</v>
      </c>
      <c r="N109" s="150">
        <f>IFERROR(VLOOKUP($B109,#REF!,#REF!,FALSE),0)</f>
        <v>0</v>
      </c>
      <c r="O109" s="150">
        <f>IFERROR(VLOOKUP($B109,#REF!,#REF!,FALSE),0)</f>
        <v>0</v>
      </c>
      <c r="P109" s="150">
        <f>IFERROR(VLOOKUP($B109,#REF!,#REF!,FALSE),0)</f>
        <v>0</v>
      </c>
      <c r="Q109" s="150">
        <f>IFERROR(VLOOKUP($B109,#REF!,#REF!,FALSE),0)</f>
        <v>0</v>
      </c>
      <c r="R109" s="150">
        <f>IFERROR(VLOOKUP($B109,#REF!,#REF!,FALSE),0)</f>
        <v>0</v>
      </c>
      <c r="S109" s="150">
        <f>IFERROR(VLOOKUP($B109,#REF!,#REF!,FALSE),0)</f>
        <v>0</v>
      </c>
      <c r="T109" s="150">
        <f>IFERROR(VLOOKUP($B109,#REF!,#REF!,FALSE),0)</f>
        <v>0</v>
      </c>
      <c r="U109" s="150">
        <f>IFERROR(VLOOKUP($B109,#REF!,#REF!,FALSE),0)</f>
        <v>0</v>
      </c>
      <c r="V109" s="96"/>
      <c r="W109" s="96">
        <f t="shared" si="18"/>
        <v>0</v>
      </c>
      <c r="X109" s="125">
        <f t="shared" ref="X109:X140" si="19">I109-W109</f>
        <v>0.16</v>
      </c>
    </row>
    <row r="110" spans="2:24" s="83" customFormat="1" ht="14.25" x14ac:dyDescent="0.2">
      <c r="B110" s="83" t="str">
        <f t="shared" si="17"/>
        <v>99452210</v>
      </c>
      <c r="C110" s="154"/>
      <c r="D110" s="94" t="s">
        <v>55</v>
      </c>
      <c r="E110" s="94" t="s">
        <v>161</v>
      </c>
      <c r="F110" s="95" t="s">
        <v>144</v>
      </c>
      <c r="G110" s="95">
        <v>99452210</v>
      </c>
      <c r="H110" s="95" t="s">
        <v>118</v>
      </c>
      <c r="I110" s="178">
        <v>0.16</v>
      </c>
      <c r="J110" s="188">
        <f>IFERROR(VLOOKUP($B110,#REF!,#REF!,FALSE),0)</f>
        <v>0</v>
      </c>
      <c r="K110" s="150">
        <f>IFERROR(VLOOKUP($B110,#REF!,#REF!,FALSE),0)</f>
        <v>0</v>
      </c>
      <c r="L110" s="150">
        <f>IFERROR(VLOOKUP($B110,#REF!,#REF!,FALSE),0)</f>
        <v>0</v>
      </c>
      <c r="M110" s="150">
        <f>IFERROR(VLOOKUP($B110,#REF!,#REF!,FALSE),0)</f>
        <v>0</v>
      </c>
      <c r="N110" s="150">
        <f>IFERROR(VLOOKUP($B110,#REF!,#REF!,FALSE),0)</f>
        <v>0</v>
      </c>
      <c r="O110" s="150">
        <f>IFERROR(VLOOKUP($B110,#REF!,#REF!,FALSE),0)</f>
        <v>0</v>
      </c>
      <c r="P110" s="150">
        <f>IFERROR(VLOOKUP($B110,#REF!,#REF!,FALSE),0)</f>
        <v>0</v>
      </c>
      <c r="Q110" s="150">
        <f>IFERROR(VLOOKUP($B110,#REF!,#REF!,FALSE),0)</f>
        <v>0</v>
      </c>
      <c r="R110" s="150">
        <f>IFERROR(VLOOKUP($B110,#REF!,#REF!,FALSE),0)</f>
        <v>0</v>
      </c>
      <c r="S110" s="150">
        <f>IFERROR(VLOOKUP($B110,#REF!,#REF!,FALSE),0)</f>
        <v>0</v>
      </c>
      <c r="T110" s="150">
        <f>IFERROR(VLOOKUP($B110,#REF!,#REF!,FALSE),0)</f>
        <v>0</v>
      </c>
      <c r="U110" s="150">
        <f>IFERROR(VLOOKUP($B110,#REF!,#REF!,FALSE),0)</f>
        <v>0</v>
      </c>
      <c r="V110" s="96"/>
      <c r="W110" s="96">
        <f t="shared" si="18"/>
        <v>0</v>
      </c>
      <c r="X110" s="125">
        <f t="shared" si="19"/>
        <v>0.16</v>
      </c>
    </row>
    <row r="111" spans="2:24" s="83" customFormat="1" ht="14.25" x14ac:dyDescent="0.2">
      <c r="B111" s="83" t="str">
        <f t="shared" si="17"/>
        <v>99452201</v>
      </c>
      <c r="C111" s="154"/>
      <c r="D111" s="94" t="s">
        <v>55</v>
      </c>
      <c r="E111" s="94" t="s">
        <v>162</v>
      </c>
      <c r="F111" s="95" t="s">
        <v>144</v>
      </c>
      <c r="G111" s="95">
        <v>99452201</v>
      </c>
      <c r="H111" s="95" t="s">
        <v>118</v>
      </c>
      <c r="I111" s="178">
        <v>0.16</v>
      </c>
      <c r="J111" s="188">
        <f>IFERROR(VLOOKUP($B111,#REF!,#REF!,FALSE),0)</f>
        <v>0</v>
      </c>
      <c r="K111" s="150">
        <f>IFERROR(VLOOKUP($B111,#REF!,#REF!,FALSE),0)</f>
        <v>0</v>
      </c>
      <c r="L111" s="150">
        <f>IFERROR(VLOOKUP($B111,#REF!,#REF!,FALSE),0)</f>
        <v>0</v>
      </c>
      <c r="M111" s="150">
        <f>IFERROR(VLOOKUP($B111,#REF!,#REF!,FALSE),0)</f>
        <v>0</v>
      </c>
      <c r="N111" s="150">
        <f>IFERROR(VLOOKUP($B111,#REF!,#REF!,FALSE),0)</f>
        <v>0</v>
      </c>
      <c r="O111" s="150">
        <f>IFERROR(VLOOKUP($B111,#REF!,#REF!,FALSE),0)</f>
        <v>0</v>
      </c>
      <c r="P111" s="150">
        <f>IFERROR(VLOOKUP($B111,#REF!,#REF!,FALSE),0)</f>
        <v>0</v>
      </c>
      <c r="Q111" s="150">
        <f>IFERROR(VLOOKUP($B111,#REF!,#REF!,FALSE),0)</f>
        <v>0</v>
      </c>
      <c r="R111" s="150">
        <f>IFERROR(VLOOKUP($B111,#REF!,#REF!,FALSE),0)</f>
        <v>0</v>
      </c>
      <c r="S111" s="150">
        <f>IFERROR(VLOOKUP($B111,#REF!,#REF!,FALSE),0)</f>
        <v>0</v>
      </c>
      <c r="T111" s="150">
        <f>IFERROR(VLOOKUP($B111,#REF!,#REF!,FALSE),0)</f>
        <v>0</v>
      </c>
      <c r="U111" s="150">
        <f>IFERROR(VLOOKUP($B111,#REF!,#REF!,FALSE),0)</f>
        <v>0</v>
      </c>
      <c r="V111" s="96"/>
      <c r="W111" s="96">
        <f t="shared" si="18"/>
        <v>0</v>
      </c>
      <c r="X111" s="125">
        <f t="shared" si="19"/>
        <v>0.16</v>
      </c>
    </row>
    <row r="112" spans="2:24" s="83" customFormat="1" ht="14.25" x14ac:dyDescent="0.2">
      <c r="B112" s="83" t="str">
        <f t="shared" si="17"/>
        <v>99452192</v>
      </c>
      <c r="C112" s="154"/>
      <c r="D112" s="94" t="s">
        <v>55</v>
      </c>
      <c r="E112" s="94" t="s">
        <v>163</v>
      </c>
      <c r="F112" s="95" t="s">
        <v>144</v>
      </c>
      <c r="G112" s="95">
        <v>99452192</v>
      </c>
      <c r="H112" s="95" t="s">
        <v>118</v>
      </c>
      <c r="I112" s="178">
        <v>0.16</v>
      </c>
      <c r="J112" s="188">
        <f>IFERROR(VLOOKUP($B112,#REF!,#REF!,FALSE),0)</f>
        <v>0</v>
      </c>
      <c r="K112" s="150">
        <f>IFERROR(VLOOKUP($B112,#REF!,#REF!,FALSE),0)</f>
        <v>0</v>
      </c>
      <c r="L112" s="150">
        <f>IFERROR(VLOOKUP($B112,#REF!,#REF!,FALSE),0)</f>
        <v>0</v>
      </c>
      <c r="M112" s="150">
        <f>IFERROR(VLOOKUP($B112,#REF!,#REF!,FALSE),0)</f>
        <v>0</v>
      </c>
      <c r="N112" s="150">
        <f>IFERROR(VLOOKUP($B112,#REF!,#REF!,FALSE),0)</f>
        <v>0</v>
      </c>
      <c r="O112" s="150">
        <f>IFERROR(VLOOKUP($B112,#REF!,#REF!,FALSE),0)</f>
        <v>0</v>
      </c>
      <c r="P112" s="150">
        <f>IFERROR(VLOOKUP($B112,#REF!,#REF!,FALSE),0)</f>
        <v>0</v>
      </c>
      <c r="Q112" s="150">
        <f>IFERROR(VLOOKUP($B112,#REF!,#REF!,FALSE),0)</f>
        <v>0</v>
      </c>
      <c r="R112" s="150">
        <f>IFERROR(VLOOKUP($B112,#REF!,#REF!,FALSE),0)</f>
        <v>0</v>
      </c>
      <c r="S112" s="150">
        <f>IFERROR(VLOOKUP($B112,#REF!,#REF!,FALSE),0)</f>
        <v>0</v>
      </c>
      <c r="T112" s="150">
        <f>IFERROR(VLOOKUP($B112,#REF!,#REF!,FALSE),0)</f>
        <v>0</v>
      </c>
      <c r="U112" s="150">
        <f>IFERROR(VLOOKUP($B112,#REF!,#REF!,FALSE),0)</f>
        <v>0</v>
      </c>
      <c r="V112" s="96"/>
      <c r="W112" s="96">
        <f t="shared" si="18"/>
        <v>0</v>
      </c>
      <c r="X112" s="125">
        <f t="shared" si="19"/>
        <v>0.16</v>
      </c>
    </row>
    <row r="113" spans="2:24" s="83" customFormat="1" ht="14.25" x14ac:dyDescent="0.2">
      <c r="B113" s="83" t="str">
        <f t="shared" si="17"/>
        <v>99452219</v>
      </c>
      <c r="C113" s="154"/>
      <c r="D113" s="94" t="s">
        <v>55</v>
      </c>
      <c r="E113" s="94" t="s">
        <v>164</v>
      </c>
      <c r="F113" s="95" t="s">
        <v>144</v>
      </c>
      <c r="G113" s="95">
        <v>99452219</v>
      </c>
      <c r="H113" s="95" t="s">
        <v>118</v>
      </c>
      <c r="I113" s="178">
        <v>0.8</v>
      </c>
      <c r="J113" s="188">
        <f>IFERROR(VLOOKUP($B113,#REF!,#REF!,FALSE),0)</f>
        <v>0</v>
      </c>
      <c r="K113" s="150">
        <f>IFERROR(VLOOKUP($B113,#REF!,#REF!,FALSE),0)</f>
        <v>0</v>
      </c>
      <c r="L113" s="150">
        <f>IFERROR(VLOOKUP($B113,#REF!,#REF!,FALSE),0)</f>
        <v>0</v>
      </c>
      <c r="M113" s="150">
        <f>IFERROR(VLOOKUP($B113,#REF!,#REF!,FALSE),0)</f>
        <v>0</v>
      </c>
      <c r="N113" s="150">
        <f>IFERROR(VLOOKUP($B113,#REF!,#REF!,FALSE),0)</f>
        <v>0</v>
      </c>
      <c r="O113" s="150">
        <f>IFERROR(VLOOKUP($B113,#REF!,#REF!,FALSE),0)</f>
        <v>0</v>
      </c>
      <c r="P113" s="150">
        <f>IFERROR(VLOOKUP($B113,#REF!,#REF!,FALSE),0)</f>
        <v>0</v>
      </c>
      <c r="Q113" s="150">
        <f>IFERROR(VLOOKUP($B113,#REF!,#REF!,FALSE),0)</f>
        <v>0</v>
      </c>
      <c r="R113" s="150">
        <f>IFERROR(VLOOKUP($B113,#REF!,#REF!,FALSE),0)</f>
        <v>0</v>
      </c>
      <c r="S113" s="150">
        <f>IFERROR(VLOOKUP($B113,#REF!,#REF!,FALSE),0)</f>
        <v>0</v>
      </c>
      <c r="T113" s="150">
        <f>IFERROR(VLOOKUP($B113,#REF!,#REF!,FALSE),0)</f>
        <v>0</v>
      </c>
      <c r="U113" s="150">
        <f>IFERROR(VLOOKUP($B113,#REF!,#REF!,FALSE),0)</f>
        <v>0</v>
      </c>
      <c r="V113" s="96"/>
      <c r="W113" s="96">
        <f t="shared" si="18"/>
        <v>0</v>
      </c>
      <c r="X113" s="125">
        <f t="shared" si="19"/>
        <v>0.8</v>
      </c>
    </row>
    <row r="114" spans="2:24" s="83" customFormat="1" ht="14.25" x14ac:dyDescent="0.2">
      <c r="B114" s="83" t="str">
        <f t="shared" si="17"/>
        <v>99452106</v>
      </c>
      <c r="C114" s="154"/>
      <c r="D114" s="94" t="s">
        <v>55</v>
      </c>
      <c r="E114" s="94" t="s">
        <v>165</v>
      </c>
      <c r="F114" s="95" t="s">
        <v>144</v>
      </c>
      <c r="G114" s="95">
        <v>99452106</v>
      </c>
      <c r="H114" s="95" t="s">
        <v>118</v>
      </c>
      <c r="I114" s="178">
        <v>0.66</v>
      </c>
      <c r="J114" s="188">
        <f>IFERROR(VLOOKUP($B114,#REF!,#REF!,FALSE),0)</f>
        <v>0</v>
      </c>
      <c r="K114" s="150">
        <f>IFERROR(VLOOKUP($B114,#REF!,#REF!,FALSE),0)</f>
        <v>0</v>
      </c>
      <c r="L114" s="150">
        <f>IFERROR(VLOOKUP($B114,#REF!,#REF!,FALSE),0)</f>
        <v>0</v>
      </c>
      <c r="M114" s="150">
        <f>IFERROR(VLOOKUP($B114,#REF!,#REF!,FALSE),0)</f>
        <v>0</v>
      </c>
      <c r="N114" s="150">
        <f>IFERROR(VLOOKUP($B114,#REF!,#REF!,FALSE),0)</f>
        <v>0</v>
      </c>
      <c r="O114" s="150">
        <f>IFERROR(VLOOKUP($B114,#REF!,#REF!,FALSE),0)</f>
        <v>0</v>
      </c>
      <c r="P114" s="150">
        <f>IFERROR(VLOOKUP($B114,#REF!,#REF!,FALSE),0)</f>
        <v>0</v>
      </c>
      <c r="Q114" s="150">
        <f>IFERROR(VLOOKUP($B114,#REF!,#REF!,FALSE),0)</f>
        <v>0</v>
      </c>
      <c r="R114" s="150">
        <f>IFERROR(VLOOKUP($B114,#REF!,#REF!,FALSE),0)</f>
        <v>0</v>
      </c>
      <c r="S114" s="150">
        <f>IFERROR(VLOOKUP($B114,#REF!,#REF!,FALSE),0)</f>
        <v>0</v>
      </c>
      <c r="T114" s="150">
        <f>IFERROR(VLOOKUP($B114,#REF!,#REF!,FALSE),0)</f>
        <v>0</v>
      </c>
      <c r="U114" s="150">
        <f>IFERROR(VLOOKUP($B114,#REF!,#REF!,FALSE),0)</f>
        <v>0</v>
      </c>
      <c r="V114" s="96"/>
      <c r="W114" s="96">
        <f t="shared" si="18"/>
        <v>0</v>
      </c>
      <c r="X114" s="125">
        <f t="shared" si="19"/>
        <v>0.66</v>
      </c>
    </row>
    <row r="115" spans="2:24" s="83" customFormat="1" ht="14.25" x14ac:dyDescent="0.2">
      <c r="B115" s="83" t="str">
        <f t="shared" si="17"/>
        <v>99452123</v>
      </c>
      <c r="C115" s="154"/>
      <c r="D115" s="94" t="s">
        <v>55</v>
      </c>
      <c r="E115" s="94" t="s">
        <v>166</v>
      </c>
      <c r="F115" s="95" t="s">
        <v>144</v>
      </c>
      <c r="G115" s="95">
        <v>99452123</v>
      </c>
      <c r="H115" s="95" t="s">
        <v>118</v>
      </c>
      <c r="I115" s="178">
        <v>1.51</v>
      </c>
      <c r="J115" s="188">
        <f>IFERROR(VLOOKUP($B115,#REF!,#REF!,FALSE),0)</f>
        <v>0</v>
      </c>
      <c r="K115" s="150">
        <f>IFERROR(VLOOKUP($B115,#REF!,#REF!,FALSE),0)</f>
        <v>0</v>
      </c>
      <c r="L115" s="150">
        <f>IFERROR(VLOOKUP($B115,#REF!,#REF!,FALSE),0)</f>
        <v>0</v>
      </c>
      <c r="M115" s="150">
        <f>IFERROR(VLOOKUP($B115,#REF!,#REF!,FALSE),0)</f>
        <v>0</v>
      </c>
      <c r="N115" s="150">
        <f>IFERROR(VLOOKUP($B115,#REF!,#REF!,FALSE),0)</f>
        <v>0</v>
      </c>
      <c r="O115" s="150">
        <f>IFERROR(VLOOKUP($B115,#REF!,#REF!,FALSE),0)</f>
        <v>0</v>
      </c>
      <c r="P115" s="150">
        <f>IFERROR(VLOOKUP($B115,#REF!,#REF!,FALSE),0)</f>
        <v>0</v>
      </c>
      <c r="Q115" s="150">
        <f>IFERROR(VLOOKUP($B115,#REF!,#REF!,FALSE),0)</f>
        <v>0</v>
      </c>
      <c r="R115" s="150">
        <f>IFERROR(VLOOKUP($B115,#REF!,#REF!,FALSE),0)</f>
        <v>0</v>
      </c>
      <c r="S115" s="150">
        <f>IFERROR(VLOOKUP($B115,#REF!,#REF!,FALSE),0)</f>
        <v>0</v>
      </c>
      <c r="T115" s="150">
        <f>IFERROR(VLOOKUP($B115,#REF!,#REF!,FALSE),0)</f>
        <v>0</v>
      </c>
      <c r="U115" s="150">
        <f>IFERROR(VLOOKUP($B115,#REF!,#REF!,FALSE),0)</f>
        <v>0</v>
      </c>
      <c r="V115" s="96"/>
      <c r="W115" s="96">
        <f t="shared" si="18"/>
        <v>0</v>
      </c>
      <c r="X115" s="125">
        <f t="shared" si="19"/>
        <v>1.51</v>
      </c>
    </row>
    <row r="116" spans="2:24" s="83" customFormat="1" ht="14.25" x14ac:dyDescent="0.2">
      <c r="B116" s="83" t="str">
        <f t="shared" si="17"/>
        <v>99452213</v>
      </c>
      <c r="C116" s="154"/>
      <c r="D116" s="94" t="s">
        <v>55</v>
      </c>
      <c r="E116" s="94" t="s">
        <v>167</v>
      </c>
      <c r="F116" s="95" t="s">
        <v>144</v>
      </c>
      <c r="G116" s="95">
        <v>99452213</v>
      </c>
      <c r="H116" s="95" t="s">
        <v>118</v>
      </c>
      <c r="I116" s="178">
        <v>2.77</v>
      </c>
      <c r="J116" s="188">
        <f>IFERROR(VLOOKUP($B116,#REF!,#REF!,FALSE),0)</f>
        <v>0</v>
      </c>
      <c r="K116" s="150">
        <f>IFERROR(VLOOKUP($B116,#REF!,#REF!,FALSE),0)</f>
        <v>0</v>
      </c>
      <c r="L116" s="150">
        <f>IFERROR(VLOOKUP($B116,#REF!,#REF!,FALSE),0)</f>
        <v>0</v>
      </c>
      <c r="M116" s="150">
        <f>IFERROR(VLOOKUP($B116,#REF!,#REF!,FALSE),0)</f>
        <v>0</v>
      </c>
      <c r="N116" s="150">
        <f>IFERROR(VLOOKUP($B116,#REF!,#REF!,FALSE),0)</f>
        <v>0</v>
      </c>
      <c r="O116" s="150">
        <f>IFERROR(VLOOKUP($B116,#REF!,#REF!,FALSE),0)</f>
        <v>0</v>
      </c>
      <c r="P116" s="150">
        <f>IFERROR(VLOOKUP($B116,#REF!,#REF!,FALSE),0)</f>
        <v>0</v>
      </c>
      <c r="Q116" s="150">
        <f>IFERROR(VLOOKUP($B116,#REF!,#REF!,FALSE),0)</f>
        <v>0</v>
      </c>
      <c r="R116" s="150">
        <f>IFERROR(VLOOKUP($B116,#REF!,#REF!,FALSE),0)</f>
        <v>0</v>
      </c>
      <c r="S116" s="150">
        <f>IFERROR(VLOOKUP($B116,#REF!,#REF!,FALSE),0)</f>
        <v>0</v>
      </c>
      <c r="T116" s="150">
        <f>IFERROR(VLOOKUP($B116,#REF!,#REF!,FALSE),0)</f>
        <v>0</v>
      </c>
      <c r="U116" s="150">
        <f>IFERROR(VLOOKUP($B116,#REF!,#REF!,FALSE),0)</f>
        <v>0</v>
      </c>
      <c r="V116" s="96"/>
      <c r="W116" s="96">
        <f t="shared" si="18"/>
        <v>0</v>
      </c>
      <c r="X116" s="125">
        <f t="shared" si="19"/>
        <v>2.77</v>
      </c>
    </row>
    <row r="117" spans="2:24" s="83" customFormat="1" ht="14.25" x14ac:dyDescent="0.2">
      <c r="B117" s="83" t="str">
        <f t="shared" si="14"/>
        <v>99452225</v>
      </c>
      <c r="C117" s="154"/>
      <c r="D117" s="94" t="s">
        <v>55</v>
      </c>
      <c r="E117" s="94" t="s">
        <v>168</v>
      </c>
      <c r="F117" s="95" t="s">
        <v>144</v>
      </c>
      <c r="G117" s="95">
        <v>99452225</v>
      </c>
      <c r="H117" s="95" t="s">
        <v>118</v>
      </c>
      <c r="I117" s="178">
        <v>1.47</v>
      </c>
      <c r="J117" s="188">
        <f>IFERROR(VLOOKUP($B117,#REF!,#REF!,FALSE),0)</f>
        <v>0</v>
      </c>
      <c r="K117" s="150">
        <f>IFERROR(VLOOKUP($B117,#REF!,#REF!,FALSE),0)</f>
        <v>0</v>
      </c>
      <c r="L117" s="150">
        <f>IFERROR(VLOOKUP($B117,#REF!,#REF!,FALSE),0)</f>
        <v>0</v>
      </c>
      <c r="M117" s="150">
        <f>IFERROR(VLOOKUP($B117,#REF!,#REF!,FALSE),0)</f>
        <v>0</v>
      </c>
      <c r="N117" s="150">
        <f>IFERROR(VLOOKUP($B117,#REF!,#REF!,FALSE),0)</f>
        <v>0</v>
      </c>
      <c r="O117" s="150">
        <f>IFERROR(VLOOKUP($B117,#REF!,#REF!,FALSE),0)</f>
        <v>0</v>
      </c>
      <c r="P117" s="150">
        <f>IFERROR(VLOOKUP($B117,#REF!,#REF!,FALSE),0)</f>
        <v>0</v>
      </c>
      <c r="Q117" s="150">
        <f>IFERROR(VLOOKUP($B117,#REF!,#REF!,FALSE),0)</f>
        <v>0</v>
      </c>
      <c r="R117" s="150">
        <f>IFERROR(VLOOKUP($B117,#REF!,#REF!,FALSE),0)</f>
        <v>0</v>
      </c>
      <c r="S117" s="150">
        <f>IFERROR(VLOOKUP($B117,#REF!,#REF!,FALSE),0)</f>
        <v>0</v>
      </c>
      <c r="T117" s="150">
        <f>IFERROR(VLOOKUP($B117,#REF!,#REF!,FALSE),0)</f>
        <v>0</v>
      </c>
      <c r="U117" s="150">
        <f>IFERROR(VLOOKUP($B117,#REF!,#REF!,FALSE),0)</f>
        <v>0</v>
      </c>
      <c r="V117" s="96"/>
      <c r="W117" s="96">
        <f t="shared" si="15"/>
        <v>0</v>
      </c>
      <c r="X117" s="125">
        <f t="shared" si="19"/>
        <v>1.47</v>
      </c>
    </row>
    <row r="118" spans="2:24" s="83" customFormat="1" ht="14.25" x14ac:dyDescent="0.2">
      <c r="B118" s="83" t="str">
        <f t="shared" si="14"/>
        <v>99452237</v>
      </c>
      <c r="C118" s="154"/>
      <c r="D118" s="94" t="s">
        <v>55</v>
      </c>
      <c r="E118" s="94" t="s">
        <v>135</v>
      </c>
      <c r="F118" s="95" t="s">
        <v>144</v>
      </c>
      <c r="G118" s="95">
        <v>99452237</v>
      </c>
      <c r="H118" s="95" t="s">
        <v>118</v>
      </c>
      <c r="I118" s="178">
        <v>1.43</v>
      </c>
      <c r="J118" s="188">
        <f>IFERROR(VLOOKUP($B118,#REF!,#REF!,FALSE),0)</f>
        <v>0</v>
      </c>
      <c r="K118" s="150">
        <f>IFERROR(VLOOKUP($B118,#REF!,#REF!,FALSE),0)</f>
        <v>0</v>
      </c>
      <c r="L118" s="150">
        <f>IFERROR(VLOOKUP($B118,#REF!,#REF!,FALSE),0)</f>
        <v>0</v>
      </c>
      <c r="M118" s="150">
        <f>IFERROR(VLOOKUP($B118,#REF!,#REF!,FALSE),0)</f>
        <v>0</v>
      </c>
      <c r="N118" s="150">
        <f>IFERROR(VLOOKUP($B118,#REF!,#REF!,FALSE),0)</f>
        <v>0</v>
      </c>
      <c r="O118" s="150">
        <f>IFERROR(VLOOKUP($B118,#REF!,#REF!,FALSE),0)</f>
        <v>0</v>
      </c>
      <c r="P118" s="150">
        <f>IFERROR(VLOOKUP($B118,#REF!,#REF!,FALSE),0)</f>
        <v>0</v>
      </c>
      <c r="Q118" s="150">
        <f>IFERROR(VLOOKUP($B118,#REF!,#REF!,FALSE),0)</f>
        <v>0</v>
      </c>
      <c r="R118" s="150">
        <f>IFERROR(VLOOKUP($B118,#REF!,#REF!,FALSE),0)</f>
        <v>0</v>
      </c>
      <c r="S118" s="150">
        <f>IFERROR(VLOOKUP($B118,#REF!,#REF!,FALSE),0)</f>
        <v>0</v>
      </c>
      <c r="T118" s="150">
        <f>IFERROR(VLOOKUP($B118,#REF!,#REF!,FALSE),0)</f>
        <v>0</v>
      </c>
      <c r="U118" s="150">
        <f>IFERROR(VLOOKUP($B118,#REF!,#REF!,FALSE),0)</f>
        <v>0</v>
      </c>
      <c r="V118" s="96"/>
      <c r="W118" s="96">
        <f t="shared" si="15"/>
        <v>0</v>
      </c>
      <c r="X118" s="125">
        <f t="shared" si="19"/>
        <v>1.43</v>
      </c>
    </row>
    <row r="119" spans="2:24" s="83" customFormat="1" ht="14.25" x14ac:dyDescent="0.2">
      <c r="B119" s="83" t="str">
        <f t="shared" si="14"/>
        <v>99452150</v>
      </c>
      <c r="C119" s="154"/>
      <c r="D119" s="94" t="s">
        <v>55</v>
      </c>
      <c r="E119" s="94" t="s">
        <v>169</v>
      </c>
      <c r="F119" s="95" t="s">
        <v>144</v>
      </c>
      <c r="G119" s="95">
        <v>99452150</v>
      </c>
      <c r="H119" s="95" t="s">
        <v>118</v>
      </c>
      <c r="I119" s="178">
        <v>0.95000000000000007</v>
      </c>
      <c r="J119" s="188">
        <f>IFERROR(VLOOKUP($B119,#REF!,#REF!,FALSE),0)</f>
        <v>0</v>
      </c>
      <c r="K119" s="150">
        <f>IFERROR(VLOOKUP($B119,#REF!,#REF!,FALSE),0)</f>
        <v>0</v>
      </c>
      <c r="L119" s="150">
        <f>IFERROR(VLOOKUP($B119,#REF!,#REF!,FALSE),0)</f>
        <v>0</v>
      </c>
      <c r="M119" s="150">
        <f>IFERROR(VLOOKUP($B119,#REF!,#REF!,FALSE),0)</f>
        <v>0</v>
      </c>
      <c r="N119" s="150">
        <f>IFERROR(VLOOKUP($B119,#REF!,#REF!,FALSE),0)</f>
        <v>0</v>
      </c>
      <c r="O119" s="150">
        <f>IFERROR(VLOOKUP($B119,#REF!,#REF!,FALSE),0)</f>
        <v>0</v>
      </c>
      <c r="P119" s="150">
        <f>IFERROR(VLOOKUP($B119,#REF!,#REF!,FALSE),0)</f>
        <v>0</v>
      </c>
      <c r="Q119" s="150">
        <f>IFERROR(VLOOKUP($B119,#REF!,#REF!,FALSE),0)</f>
        <v>0</v>
      </c>
      <c r="R119" s="150">
        <f>IFERROR(VLOOKUP($B119,#REF!,#REF!,FALSE),0)</f>
        <v>0</v>
      </c>
      <c r="S119" s="150">
        <f>IFERROR(VLOOKUP($B119,#REF!,#REF!,FALSE),0)</f>
        <v>0</v>
      </c>
      <c r="T119" s="150">
        <f>IFERROR(VLOOKUP($B119,#REF!,#REF!,FALSE),0)</f>
        <v>0</v>
      </c>
      <c r="U119" s="150">
        <f>IFERROR(VLOOKUP($B119,#REF!,#REF!,FALSE),0)</f>
        <v>0</v>
      </c>
      <c r="V119" s="96"/>
      <c r="W119" s="96">
        <f t="shared" si="15"/>
        <v>0</v>
      </c>
      <c r="X119" s="125">
        <f t="shared" si="19"/>
        <v>0.95000000000000007</v>
      </c>
    </row>
    <row r="120" spans="2:24" s="83" customFormat="1" ht="14.25" x14ac:dyDescent="0.2">
      <c r="B120" s="83" t="str">
        <f t="shared" si="14"/>
        <v>99452144</v>
      </c>
      <c r="C120" s="154"/>
      <c r="D120" s="94" t="s">
        <v>55</v>
      </c>
      <c r="E120" s="94" t="s">
        <v>170</v>
      </c>
      <c r="F120" s="95" t="s">
        <v>144</v>
      </c>
      <c r="G120" s="95">
        <v>99452144</v>
      </c>
      <c r="H120" s="95" t="s">
        <v>118</v>
      </c>
      <c r="I120" s="178">
        <v>0.95000000000000007</v>
      </c>
      <c r="J120" s="188">
        <f>IFERROR(VLOOKUP($B120,#REF!,#REF!,FALSE),0)</f>
        <v>0</v>
      </c>
      <c r="K120" s="150">
        <f>IFERROR(VLOOKUP($B120,#REF!,#REF!,FALSE),0)</f>
        <v>0</v>
      </c>
      <c r="L120" s="150">
        <f>IFERROR(VLOOKUP($B120,#REF!,#REF!,FALSE),0)</f>
        <v>0</v>
      </c>
      <c r="M120" s="150">
        <f>IFERROR(VLOOKUP($B120,#REF!,#REF!,FALSE),0)</f>
        <v>0</v>
      </c>
      <c r="N120" s="150">
        <f>IFERROR(VLOOKUP($B120,#REF!,#REF!,FALSE),0)</f>
        <v>0</v>
      </c>
      <c r="O120" s="150">
        <f>IFERROR(VLOOKUP($B120,#REF!,#REF!,FALSE),0)</f>
        <v>0</v>
      </c>
      <c r="P120" s="150">
        <f>IFERROR(VLOOKUP($B120,#REF!,#REF!,FALSE),0)</f>
        <v>0</v>
      </c>
      <c r="Q120" s="150">
        <f>IFERROR(VLOOKUP($B120,#REF!,#REF!,FALSE),0)</f>
        <v>0</v>
      </c>
      <c r="R120" s="150">
        <f>IFERROR(VLOOKUP($B120,#REF!,#REF!,FALSE),0)</f>
        <v>0</v>
      </c>
      <c r="S120" s="150">
        <f>IFERROR(VLOOKUP($B120,#REF!,#REF!,FALSE),0)</f>
        <v>0</v>
      </c>
      <c r="T120" s="150">
        <f>IFERROR(VLOOKUP($B120,#REF!,#REF!,FALSE),0)</f>
        <v>0</v>
      </c>
      <c r="U120" s="150">
        <f>IFERROR(VLOOKUP($B120,#REF!,#REF!,FALSE),0)</f>
        <v>0</v>
      </c>
      <c r="V120" s="96"/>
      <c r="W120" s="96">
        <f t="shared" si="15"/>
        <v>0</v>
      </c>
      <c r="X120" s="125">
        <f t="shared" si="19"/>
        <v>0.95000000000000007</v>
      </c>
    </row>
    <row r="121" spans="2:24" s="83" customFormat="1" ht="14.25" x14ac:dyDescent="0.2">
      <c r="B121" s="83" t="str">
        <f t="shared" si="14"/>
        <v>99452156</v>
      </c>
      <c r="C121" s="154"/>
      <c r="D121" s="94" t="s">
        <v>55</v>
      </c>
      <c r="E121" s="94" t="s">
        <v>171</v>
      </c>
      <c r="F121" s="95" t="s">
        <v>144</v>
      </c>
      <c r="G121" s="95">
        <v>99452156</v>
      </c>
      <c r="H121" s="95" t="s">
        <v>118</v>
      </c>
      <c r="I121" s="178">
        <v>0.95000000000000007</v>
      </c>
      <c r="J121" s="188">
        <f>IFERROR(VLOOKUP($B121,#REF!,#REF!,FALSE),0)</f>
        <v>0</v>
      </c>
      <c r="K121" s="150">
        <f>IFERROR(VLOOKUP($B121,#REF!,#REF!,FALSE),0)</f>
        <v>0</v>
      </c>
      <c r="L121" s="150">
        <f>IFERROR(VLOOKUP($B121,#REF!,#REF!,FALSE),0)</f>
        <v>0</v>
      </c>
      <c r="M121" s="150">
        <f>IFERROR(VLOOKUP($B121,#REF!,#REF!,FALSE),0)</f>
        <v>0</v>
      </c>
      <c r="N121" s="150">
        <f>IFERROR(VLOOKUP($B121,#REF!,#REF!,FALSE),0)</f>
        <v>0</v>
      </c>
      <c r="O121" s="150">
        <f>IFERROR(VLOOKUP($B121,#REF!,#REF!,FALSE),0)</f>
        <v>0</v>
      </c>
      <c r="P121" s="150">
        <f>IFERROR(VLOOKUP($B121,#REF!,#REF!,FALSE),0)</f>
        <v>0</v>
      </c>
      <c r="Q121" s="150">
        <f>IFERROR(VLOOKUP($B121,#REF!,#REF!,FALSE),0)</f>
        <v>0</v>
      </c>
      <c r="R121" s="150">
        <f>IFERROR(VLOOKUP($B121,#REF!,#REF!,FALSE),0)</f>
        <v>0</v>
      </c>
      <c r="S121" s="150">
        <f>IFERROR(VLOOKUP($B121,#REF!,#REF!,FALSE),0)</f>
        <v>0</v>
      </c>
      <c r="T121" s="150">
        <f>IFERROR(VLOOKUP($B121,#REF!,#REF!,FALSE),0)</f>
        <v>0</v>
      </c>
      <c r="U121" s="150">
        <f>IFERROR(VLOOKUP($B121,#REF!,#REF!,FALSE),0)</f>
        <v>0</v>
      </c>
      <c r="V121" s="96"/>
      <c r="W121" s="96">
        <f t="shared" si="15"/>
        <v>0</v>
      </c>
      <c r="X121" s="125">
        <f t="shared" si="19"/>
        <v>0.95000000000000007</v>
      </c>
    </row>
    <row r="122" spans="2:24" s="83" customFormat="1" ht="14.25" x14ac:dyDescent="0.2">
      <c r="B122" s="83" t="str">
        <f t="shared" si="14"/>
        <v>99452147</v>
      </c>
      <c r="C122" s="154"/>
      <c r="D122" s="94" t="s">
        <v>55</v>
      </c>
      <c r="E122" s="94" t="s">
        <v>172</v>
      </c>
      <c r="F122" s="95" t="s">
        <v>144</v>
      </c>
      <c r="G122" s="95">
        <v>99452147</v>
      </c>
      <c r="H122" s="95" t="s">
        <v>118</v>
      </c>
      <c r="I122" s="178">
        <v>0.95000000000000007</v>
      </c>
      <c r="J122" s="188">
        <f>IFERROR(VLOOKUP($B122,#REF!,#REF!,FALSE),0)</f>
        <v>0</v>
      </c>
      <c r="K122" s="150">
        <f>IFERROR(VLOOKUP($B122,#REF!,#REF!,FALSE),0)</f>
        <v>0</v>
      </c>
      <c r="L122" s="150">
        <f>IFERROR(VLOOKUP($B122,#REF!,#REF!,FALSE),0)</f>
        <v>0</v>
      </c>
      <c r="M122" s="150">
        <f>IFERROR(VLOOKUP($B122,#REF!,#REF!,FALSE),0)</f>
        <v>0</v>
      </c>
      <c r="N122" s="150">
        <f>IFERROR(VLOOKUP($B122,#REF!,#REF!,FALSE),0)</f>
        <v>0</v>
      </c>
      <c r="O122" s="150">
        <f>IFERROR(VLOOKUP($B122,#REF!,#REF!,FALSE),0)</f>
        <v>0</v>
      </c>
      <c r="P122" s="150">
        <f>IFERROR(VLOOKUP($B122,#REF!,#REF!,FALSE),0)</f>
        <v>0</v>
      </c>
      <c r="Q122" s="150">
        <f>IFERROR(VLOOKUP($B122,#REF!,#REF!,FALSE),0)</f>
        <v>0</v>
      </c>
      <c r="R122" s="150">
        <f>IFERROR(VLOOKUP($B122,#REF!,#REF!,FALSE),0)</f>
        <v>0</v>
      </c>
      <c r="S122" s="150">
        <f>IFERROR(VLOOKUP($B122,#REF!,#REF!,FALSE),0)</f>
        <v>0</v>
      </c>
      <c r="T122" s="150">
        <f>IFERROR(VLOOKUP($B122,#REF!,#REF!,FALSE),0)</f>
        <v>0</v>
      </c>
      <c r="U122" s="150">
        <f>IFERROR(VLOOKUP($B122,#REF!,#REF!,FALSE),0)</f>
        <v>0</v>
      </c>
      <c r="V122" s="96"/>
      <c r="W122" s="96">
        <f t="shared" si="15"/>
        <v>0</v>
      </c>
      <c r="X122" s="125">
        <f t="shared" si="19"/>
        <v>0.95000000000000007</v>
      </c>
    </row>
    <row r="123" spans="2:24" s="83" customFormat="1" ht="14.25" x14ac:dyDescent="0.2">
      <c r="B123" s="83" t="str">
        <f t="shared" si="14"/>
        <v>99452153</v>
      </c>
      <c r="C123" s="154"/>
      <c r="D123" s="94" t="s">
        <v>55</v>
      </c>
      <c r="E123" s="94" t="s">
        <v>173</v>
      </c>
      <c r="F123" s="95" t="s">
        <v>144</v>
      </c>
      <c r="G123" s="95">
        <v>99452153</v>
      </c>
      <c r="H123" s="95" t="s">
        <v>118</v>
      </c>
      <c r="I123" s="178">
        <v>0.95000000000000007</v>
      </c>
      <c r="J123" s="188">
        <f>IFERROR(VLOOKUP($B123,#REF!,#REF!,FALSE),0)</f>
        <v>0</v>
      </c>
      <c r="K123" s="150">
        <f>IFERROR(VLOOKUP($B123,#REF!,#REF!,FALSE),0)</f>
        <v>0</v>
      </c>
      <c r="L123" s="150">
        <f>IFERROR(VLOOKUP($B123,#REF!,#REF!,FALSE),0)</f>
        <v>0</v>
      </c>
      <c r="M123" s="150">
        <f>IFERROR(VLOOKUP($B123,#REF!,#REF!,FALSE),0)</f>
        <v>0</v>
      </c>
      <c r="N123" s="150">
        <f>IFERROR(VLOOKUP($B123,#REF!,#REF!,FALSE),0)</f>
        <v>0</v>
      </c>
      <c r="O123" s="150">
        <f>IFERROR(VLOOKUP($B123,#REF!,#REF!,FALSE),0)</f>
        <v>0</v>
      </c>
      <c r="P123" s="150">
        <f>IFERROR(VLOOKUP($B123,#REF!,#REF!,FALSE),0)</f>
        <v>0</v>
      </c>
      <c r="Q123" s="150">
        <f>IFERROR(VLOOKUP($B123,#REF!,#REF!,FALSE),0)</f>
        <v>0</v>
      </c>
      <c r="R123" s="150">
        <f>IFERROR(VLOOKUP($B123,#REF!,#REF!,FALSE),0)</f>
        <v>0</v>
      </c>
      <c r="S123" s="150">
        <f>IFERROR(VLOOKUP($B123,#REF!,#REF!,FALSE),0)</f>
        <v>0</v>
      </c>
      <c r="T123" s="150">
        <f>IFERROR(VLOOKUP($B123,#REF!,#REF!,FALSE),0)</f>
        <v>0</v>
      </c>
      <c r="U123" s="150">
        <f>IFERROR(VLOOKUP($B123,#REF!,#REF!,FALSE),0)</f>
        <v>0</v>
      </c>
      <c r="V123" s="96"/>
      <c r="W123" s="96">
        <f t="shared" si="15"/>
        <v>0</v>
      </c>
      <c r="X123" s="125">
        <f t="shared" si="19"/>
        <v>0.95000000000000007</v>
      </c>
    </row>
    <row r="124" spans="2:24" s="83" customFormat="1" ht="14.25" x14ac:dyDescent="0.2">
      <c r="B124" s="83" t="str">
        <f t="shared" si="14"/>
        <v>99452141</v>
      </c>
      <c r="C124" s="154"/>
      <c r="D124" s="94" t="s">
        <v>55</v>
      </c>
      <c r="E124" s="94" t="s">
        <v>174</v>
      </c>
      <c r="F124" s="95" t="s">
        <v>144</v>
      </c>
      <c r="G124" s="95">
        <v>99452141</v>
      </c>
      <c r="H124" s="95" t="s">
        <v>118</v>
      </c>
      <c r="I124" s="178">
        <v>0.95000000000000007</v>
      </c>
      <c r="J124" s="188">
        <f>IFERROR(VLOOKUP($B124,#REF!,#REF!,FALSE),0)</f>
        <v>0</v>
      </c>
      <c r="K124" s="150">
        <f>IFERROR(VLOOKUP($B124,#REF!,#REF!,FALSE),0)</f>
        <v>0</v>
      </c>
      <c r="L124" s="150">
        <f>IFERROR(VLOOKUP($B124,#REF!,#REF!,FALSE),0)</f>
        <v>0</v>
      </c>
      <c r="M124" s="150">
        <f>IFERROR(VLOOKUP($B124,#REF!,#REF!,FALSE),0)</f>
        <v>0</v>
      </c>
      <c r="N124" s="150">
        <f>IFERROR(VLOOKUP($B124,#REF!,#REF!,FALSE),0)</f>
        <v>0</v>
      </c>
      <c r="O124" s="150">
        <f>IFERROR(VLOOKUP($B124,#REF!,#REF!,FALSE),0)</f>
        <v>0</v>
      </c>
      <c r="P124" s="150">
        <f>IFERROR(VLOOKUP($B124,#REF!,#REF!,FALSE),0)</f>
        <v>0</v>
      </c>
      <c r="Q124" s="150">
        <f>IFERROR(VLOOKUP($B124,#REF!,#REF!,FALSE),0)</f>
        <v>0</v>
      </c>
      <c r="R124" s="150">
        <f>IFERROR(VLOOKUP($B124,#REF!,#REF!,FALSE),0)</f>
        <v>0</v>
      </c>
      <c r="S124" s="150">
        <f>IFERROR(VLOOKUP($B124,#REF!,#REF!,FALSE),0)</f>
        <v>0</v>
      </c>
      <c r="T124" s="150">
        <f>IFERROR(VLOOKUP($B124,#REF!,#REF!,FALSE),0)</f>
        <v>0</v>
      </c>
      <c r="U124" s="150">
        <f>IFERROR(VLOOKUP($B124,#REF!,#REF!,FALSE),0)</f>
        <v>0</v>
      </c>
      <c r="V124" s="96"/>
      <c r="W124" s="96">
        <f t="shared" si="15"/>
        <v>0</v>
      </c>
      <c r="X124" s="125">
        <f t="shared" si="19"/>
        <v>0.95000000000000007</v>
      </c>
    </row>
    <row r="125" spans="2:24" s="83" customFormat="1" ht="14.25" x14ac:dyDescent="0.2">
      <c r="B125" s="83" t="str">
        <f t="shared" si="14"/>
        <v>99452240</v>
      </c>
      <c r="C125" s="154"/>
      <c r="D125" s="94" t="s">
        <v>55</v>
      </c>
      <c r="E125" s="94" t="s">
        <v>175</v>
      </c>
      <c r="F125" s="95" t="s">
        <v>144</v>
      </c>
      <c r="G125" s="95">
        <v>99452240</v>
      </c>
      <c r="H125" s="95" t="s">
        <v>118</v>
      </c>
      <c r="I125" s="178">
        <v>1.41</v>
      </c>
      <c r="J125" s="188">
        <f>IFERROR(VLOOKUP($B125,#REF!,#REF!,FALSE),0)</f>
        <v>0</v>
      </c>
      <c r="K125" s="150">
        <f>IFERROR(VLOOKUP($B125,#REF!,#REF!,FALSE),0)</f>
        <v>0</v>
      </c>
      <c r="L125" s="150">
        <f>IFERROR(VLOOKUP($B125,#REF!,#REF!,FALSE),0)</f>
        <v>0</v>
      </c>
      <c r="M125" s="150">
        <f>IFERROR(VLOOKUP($B125,#REF!,#REF!,FALSE),0)</f>
        <v>0</v>
      </c>
      <c r="N125" s="150">
        <f>IFERROR(VLOOKUP($B125,#REF!,#REF!,FALSE),0)</f>
        <v>0</v>
      </c>
      <c r="O125" s="150">
        <f>IFERROR(VLOOKUP($B125,#REF!,#REF!,FALSE),0)</f>
        <v>0</v>
      </c>
      <c r="P125" s="150">
        <f>IFERROR(VLOOKUP($B125,#REF!,#REF!,FALSE),0)</f>
        <v>0</v>
      </c>
      <c r="Q125" s="150">
        <f>IFERROR(VLOOKUP($B125,#REF!,#REF!,FALSE),0)</f>
        <v>0</v>
      </c>
      <c r="R125" s="150">
        <f>IFERROR(VLOOKUP($B125,#REF!,#REF!,FALSE),0)</f>
        <v>0</v>
      </c>
      <c r="S125" s="150">
        <f>IFERROR(VLOOKUP($B125,#REF!,#REF!,FALSE),0)</f>
        <v>0</v>
      </c>
      <c r="T125" s="150">
        <f>IFERROR(VLOOKUP($B125,#REF!,#REF!,FALSE),0)</f>
        <v>0</v>
      </c>
      <c r="U125" s="150">
        <f>IFERROR(VLOOKUP($B125,#REF!,#REF!,FALSE),0)</f>
        <v>0</v>
      </c>
      <c r="V125" s="96"/>
      <c r="W125" s="96">
        <f t="shared" si="15"/>
        <v>0</v>
      </c>
      <c r="X125" s="125">
        <f t="shared" si="19"/>
        <v>1.41</v>
      </c>
    </row>
    <row r="126" spans="2:24" s="83" customFormat="1" ht="14.25" x14ac:dyDescent="0.2">
      <c r="B126" s="83" t="str">
        <f t="shared" si="14"/>
        <v>99452216</v>
      </c>
      <c r="C126" s="154"/>
      <c r="D126" s="94" t="s">
        <v>55</v>
      </c>
      <c r="E126" s="94" t="s">
        <v>176</v>
      </c>
      <c r="F126" s="95" t="s">
        <v>144</v>
      </c>
      <c r="G126" s="95">
        <v>99452216</v>
      </c>
      <c r="H126" s="95" t="s">
        <v>118</v>
      </c>
      <c r="I126" s="178">
        <v>1.45</v>
      </c>
      <c r="J126" s="188">
        <f>IFERROR(VLOOKUP($B126,#REF!,#REF!,FALSE),0)</f>
        <v>0</v>
      </c>
      <c r="K126" s="150">
        <f>IFERROR(VLOOKUP($B126,#REF!,#REF!,FALSE),0)</f>
        <v>0</v>
      </c>
      <c r="L126" s="150">
        <f>IFERROR(VLOOKUP($B126,#REF!,#REF!,FALSE),0)</f>
        <v>0</v>
      </c>
      <c r="M126" s="150">
        <f>IFERROR(VLOOKUP($B126,#REF!,#REF!,FALSE),0)</f>
        <v>0</v>
      </c>
      <c r="N126" s="150">
        <f>IFERROR(VLOOKUP($B126,#REF!,#REF!,FALSE),0)</f>
        <v>0</v>
      </c>
      <c r="O126" s="150">
        <f>IFERROR(VLOOKUP($B126,#REF!,#REF!,FALSE),0)</f>
        <v>0</v>
      </c>
      <c r="P126" s="150">
        <f>IFERROR(VLOOKUP($B126,#REF!,#REF!,FALSE),0)</f>
        <v>0</v>
      </c>
      <c r="Q126" s="150">
        <f>IFERROR(VLOOKUP($B126,#REF!,#REF!,FALSE),0)</f>
        <v>0</v>
      </c>
      <c r="R126" s="150">
        <f>IFERROR(VLOOKUP($B126,#REF!,#REF!,FALSE),0)</f>
        <v>0</v>
      </c>
      <c r="S126" s="150">
        <f>IFERROR(VLOOKUP($B126,#REF!,#REF!,FALSE),0)</f>
        <v>0</v>
      </c>
      <c r="T126" s="150">
        <f>IFERROR(VLOOKUP($B126,#REF!,#REF!,FALSE),0)</f>
        <v>0</v>
      </c>
      <c r="U126" s="150">
        <f>IFERROR(VLOOKUP($B126,#REF!,#REF!,FALSE),0)</f>
        <v>0</v>
      </c>
      <c r="V126" s="96"/>
      <c r="W126" s="96">
        <f t="shared" si="15"/>
        <v>0</v>
      </c>
      <c r="X126" s="125">
        <f t="shared" si="19"/>
        <v>1.45</v>
      </c>
    </row>
    <row r="127" spans="2:24" s="83" customFormat="1" ht="14.25" x14ac:dyDescent="0.2">
      <c r="B127" s="83" t="str">
        <f t="shared" si="14"/>
        <v>99452159</v>
      </c>
      <c r="C127" s="154"/>
      <c r="D127" s="94" t="s">
        <v>55</v>
      </c>
      <c r="E127" s="94" t="s">
        <v>177</v>
      </c>
      <c r="F127" s="95" t="s">
        <v>144</v>
      </c>
      <c r="G127" s="95">
        <v>99452159</v>
      </c>
      <c r="H127" s="95" t="s">
        <v>118</v>
      </c>
      <c r="I127" s="178">
        <v>1.04</v>
      </c>
      <c r="J127" s="188">
        <f>IFERROR(VLOOKUP($B127,#REF!,#REF!,FALSE),0)</f>
        <v>0</v>
      </c>
      <c r="K127" s="150">
        <f>IFERROR(VLOOKUP($B127,#REF!,#REF!,FALSE),0)</f>
        <v>0</v>
      </c>
      <c r="L127" s="150">
        <f>IFERROR(VLOOKUP($B127,#REF!,#REF!,FALSE),0)</f>
        <v>0</v>
      </c>
      <c r="M127" s="150">
        <f>IFERROR(VLOOKUP($B127,#REF!,#REF!,FALSE),0)</f>
        <v>0</v>
      </c>
      <c r="N127" s="150">
        <f>IFERROR(VLOOKUP($B127,#REF!,#REF!,FALSE),0)</f>
        <v>0</v>
      </c>
      <c r="O127" s="150">
        <f>IFERROR(VLOOKUP($B127,#REF!,#REF!,FALSE),0)</f>
        <v>0</v>
      </c>
      <c r="P127" s="150">
        <f>IFERROR(VLOOKUP($B127,#REF!,#REF!,FALSE),0)</f>
        <v>0</v>
      </c>
      <c r="Q127" s="150">
        <f>IFERROR(VLOOKUP($B127,#REF!,#REF!,FALSE),0)</f>
        <v>0</v>
      </c>
      <c r="R127" s="150">
        <f>IFERROR(VLOOKUP($B127,#REF!,#REF!,FALSE),0)</f>
        <v>0</v>
      </c>
      <c r="S127" s="150">
        <f>IFERROR(VLOOKUP($B127,#REF!,#REF!,FALSE),0)</f>
        <v>0</v>
      </c>
      <c r="T127" s="150">
        <f>IFERROR(VLOOKUP($B127,#REF!,#REF!,FALSE),0)</f>
        <v>0</v>
      </c>
      <c r="U127" s="150">
        <f>IFERROR(VLOOKUP($B127,#REF!,#REF!,FALSE),0)</f>
        <v>0</v>
      </c>
      <c r="V127" s="96"/>
      <c r="W127" s="96">
        <f t="shared" si="15"/>
        <v>0</v>
      </c>
      <c r="X127" s="125">
        <f t="shared" si="19"/>
        <v>1.04</v>
      </c>
    </row>
    <row r="128" spans="2:24" s="83" customFormat="1" ht="14.25" x14ac:dyDescent="0.2">
      <c r="B128" s="83" t="str">
        <f t="shared" si="14"/>
        <v>99452111</v>
      </c>
      <c r="C128" s="154"/>
      <c r="D128" s="94" t="s">
        <v>55</v>
      </c>
      <c r="E128" s="94" t="s">
        <v>178</v>
      </c>
      <c r="F128" s="95" t="s">
        <v>144</v>
      </c>
      <c r="G128" s="95">
        <v>99452111</v>
      </c>
      <c r="H128" s="95" t="s">
        <v>118</v>
      </c>
      <c r="I128" s="178">
        <v>0.43</v>
      </c>
      <c r="J128" s="188">
        <f>IFERROR(VLOOKUP($B128,#REF!,#REF!,FALSE),0)</f>
        <v>0</v>
      </c>
      <c r="K128" s="150">
        <f>IFERROR(VLOOKUP($B128,#REF!,#REF!,FALSE),0)</f>
        <v>0</v>
      </c>
      <c r="L128" s="150">
        <f>IFERROR(VLOOKUP($B128,#REF!,#REF!,FALSE),0)</f>
        <v>0</v>
      </c>
      <c r="M128" s="150">
        <f>IFERROR(VLOOKUP($B128,#REF!,#REF!,FALSE),0)</f>
        <v>0</v>
      </c>
      <c r="N128" s="150">
        <f>IFERROR(VLOOKUP($B128,#REF!,#REF!,FALSE),0)</f>
        <v>0</v>
      </c>
      <c r="O128" s="150">
        <f>IFERROR(VLOOKUP($B128,#REF!,#REF!,FALSE),0)</f>
        <v>0</v>
      </c>
      <c r="P128" s="150">
        <f>IFERROR(VLOOKUP($B128,#REF!,#REF!,FALSE),0)</f>
        <v>0</v>
      </c>
      <c r="Q128" s="150">
        <f>IFERROR(VLOOKUP($B128,#REF!,#REF!,FALSE),0)</f>
        <v>0</v>
      </c>
      <c r="R128" s="150">
        <f>IFERROR(VLOOKUP($B128,#REF!,#REF!,FALSE),0)</f>
        <v>0</v>
      </c>
      <c r="S128" s="150">
        <f>IFERROR(VLOOKUP($B128,#REF!,#REF!,FALSE),0)</f>
        <v>0</v>
      </c>
      <c r="T128" s="150">
        <f>IFERROR(VLOOKUP($B128,#REF!,#REF!,FALSE),0)</f>
        <v>0</v>
      </c>
      <c r="U128" s="150">
        <f>IFERROR(VLOOKUP($B128,#REF!,#REF!,FALSE),0)</f>
        <v>0</v>
      </c>
      <c r="V128" s="96"/>
      <c r="W128" s="96">
        <f t="shared" si="15"/>
        <v>0</v>
      </c>
      <c r="X128" s="125">
        <f t="shared" si="19"/>
        <v>0.43</v>
      </c>
    </row>
    <row r="129" spans="2:24" s="83" customFormat="1" ht="14.25" x14ac:dyDescent="0.2">
      <c r="B129" s="83" t="str">
        <f t="shared" si="14"/>
        <v>99452135</v>
      </c>
      <c r="C129" s="154"/>
      <c r="D129" s="94" t="s">
        <v>55</v>
      </c>
      <c r="E129" s="94" t="s">
        <v>179</v>
      </c>
      <c r="F129" s="95" t="s">
        <v>144</v>
      </c>
      <c r="G129" s="95">
        <v>99452135</v>
      </c>
      <c r="H129" s="95" t="s">
        <v>118</v>
      </c>
      <c r="I129" s="178">
        <v>0.31</v>
      </c>
      <c r="J129" s="188">
        <f>IFERROR(VLOOKUP($B129,#REF!,#REF!,FALSE),0)</f>
        <v>0</v>
      </c>
      <c r="K129" s="150">
        <f>IFERROR(VLOOKUP($B129,#REF!,#REF!,FALSE),0)</f>
        <v>0</v>
      </c>
      <c r="L129" s="150">
        <f>IFERROR(VLOOKUP($B129,#REF!,#REF!,FALSE),0)</f>
        <v>0</v>
      </c>
      <c r="M129" s="150">
        <f>IFERROR(VLOOKUP($B129,#REF!,#REF!,FALSE),0)</f>
        <v>0</v>
      </c>
      <c r="N129" s="150">
        <f>IFERROR(VLOOKUP($B129,#REF!,#REF!,FALSE),0)</f>
        <v>0</v>
      </c>
      <c r="O129" s="150">
        <f>IFERROR(VLOOKUP($B129,#REF!,#REF!,FALSE),0)</f>
        <v>0</v>
      </c>
      <c r="P129" s="150">
        <f>IFERROR(VLOOKUP($B129,#REF!,#REF!,FALSE),0)</f>
        <v>0</v>
      </c>
      <c r="Q129" s="150">
        <f>IFERROR(VLOOKUP($B129,#REF!,#REF!,FALSE),0)</f>
        <v>0</v>
      </c>
      <c r="R129" s="150">
        <f>IFERROR(VLOOKUP($B129,#REF!,#REF!,FALSE),0)</f>
        <v>0</v>
      </c>
      <c r="S129" s="150">
        <f>IFERROR(VLOOKUP($B129,#REF!,#REF!,FALSE),0)</f>
        <v>0</v>
      </c>
      <c r="T129" s="150">
        <f>IFERROR(VLOOKUP($B129,#REF!,#REF!,FALSE),0)</f>
        <v>0</v>
      </c>
      <c r="U129" s="150">
        <f>IFERROR(VLOOKUP($B129,#REF!,#REF!,FALSE),0)</f>
        <v>0</v>
      </c>
      <c r="V129" s="96"/>
      <c r="W129" s="96">
        <f t="shared" si="15"/>
        <v>0</v>
      </c>
      <c r="X129" s="125">
        <f t="shared" si="19"/>
        <v>0.31</v>
      </c>
    </row>
    <row r="130" spans="2:24" s="83" customFormat="1" ht="14.25" x14ac:dyDescent="0.2">
      <c r="B130" s="83" t="str">
        <f t="shared" si="14"/>
        <v>99452126</v>
      </c>
      <c r="C130" s="154"/>
      <c r="D130" s="94" t="s">
        <v>55</v>
      </c>
      <c r="E130" s="94" t="s">
        <v>180</v>
      </c>
      <c r="F130" s="95" t="s">
        <v>144</v>
      </c>
      <c r="G130" s="95">
        <v>99452126</v>
      </c>
      <c r="H130" s="95" t="s">
        <v>118</v>
      </c>
      <c r="I130" s="178">
        <v>0.66</v>
      </c>
      <c r="J130" s="188">
        <f>IFERROR(VLOOKUP($B130,#REF!,#REF!,FALSE),0)</f>
        <v>0</v>
      </c>
      <c r="K130" s="150">
        <f>IFERROR(VLOOKUP($B130,#REF!,#REF!,FALSE),0)</f>
        <v>0</v>
      </c>
      <c r="L130" s="150">
        <f>IFERROR(VLOOKUP($B130,#REF!,#REF!,FALSE),0)</f>
        <v>0</v>
      </c>
      <c r="M130" s="150">
        <f>IFERROR(VLOOKUP($B130,#REF!,#REF!,FALSE),0)</f>
        <v>0</v>
      </c>
      <c r="N130" s="150">
        <f>IFERROR(VLOOKUP($B130,#REF!,#REF!,FALSE),0)</f>
        <v>0</v>
      </c>
      <c r="O130" s="150">
        <f>IFERROR(VLOOKUP($B130,#REF!,#REF!,FALSE),0)</f>
        <v>0</v>
      </c>
      <c r="P130" s="150">
        <f>IFERROR(VLOOKUP($B130,#REF!,#REF!,FALSE),0)</f>
        <v>0</v>
      </c>
      <c r="Q130" s="150">
        <f>IFERROR(VLOOKUP($B130,#REF!,#REF!,FALSE),0)</f>
        <v>0</v>
      </c>
      <c r="R130" s="150">
        <f>IFERROR(VLOOKUP($B130,#REF!,#REF!,FALSE),0)</f>
        <v>0</v>
      </c>
      <c r="S130" s="150">
        <f>IFERROR(VLOOKUP($B130,#REF!,#REF!,FALSE),0)</f>
        <v>0</v>
      </c>
      <c r="T130" s="150">
        <f>IFERROR(VLOOKUP($B130,#REF!,#REF!,FALSE),0)</f>
        <v>0</v>
      </c>
      <c r="U130" s="150">
        <f>IFERROR(VLOOKUP($B130,#REF!,#REF!,FALSE),0)</f>
        <v>0</v>
      </c>
      <c r="V130" s="96"/>
      <c r="W130" s="96">
        <f t="shared" si="15"/>
        <v>0</v>
      </c>
      <c r="X130" s="125">
        <f t="shared" si="19"/>
        <v>0.66</v>
      </c>
    </row>
    <row r="131" spans="2:24" s="83" customFormat="1" ht="14.25" x14ac:dyDescent="0.2">
      <c r="B131" s="83" t="str">
        <f t="shared" si="14"/>
        <v>99452117</v>
      </c>
      <c r="C131" s="154"/>
      <c r="D131" s="94" t="s">
        <v>55</v>
      </c>
      <c r="E131" s="94" t="s">
        <v>181</v>
      </c>
      <c r="F131" s="95" t="s">
        <v>144</v>
      </c>
      <c r="G131" s="95">
        <v>99452117</v>
      </c>
      <c r="H131" s="95" t="s">
        <v>118</v>
      </c>
      <c r="I131" s="178">
        <v>0.1</v>
      </c>
      <c r="J131" s="188">
        <f>IFERROR(VLOOKUP($B131,#REF!,#REF!,FALSE),0)</f>
        <v>0</v>
      </c>
      <c r="K131" s="150">
        <f>IFERROR(VLOOKUP($B131,#REF!,#REF!,FALSE),0)</f>
        <v>0</v>
      </c>
      <c r="L131" s="150">
        <f>IFERROR(VLOOKUP($B131,#REF!,#REF!,FALSE),0)</f>
        <v>0</v>
      </c>
      <c r="M131" s="150">
        <f>IFERROR(VLOOKUP($B131,#REF!,#REF!,FALSE),0)</f>
        <v>0</v>
      </c>
      <c r="N131" s="150">
        <f>IFERROR(VLOOKUP($B131,#REF!,#REF!,FALSE),0)</f>
        <v>0</v>
      </c>
      <c r="O131" s="150">
        <f>IFERROR(VLOOKUP($B131,#REF!,#REF!,FALSE),0)</f>
        <v>0</v>
      </c>
      <c r="P131" s="150">
        <f>IFERROR(VLOOKUP($B131,#REF!,#REF!,FALSE),0)</f>
        <v>0</v>
      </c>
      <c r="Q131" s="150">
        <f>IFERROR(VLOOKUP($B131,#REF!,#REF!,FALSE),0)</f>
        <v>0</v>
      </c>
      <c r="R131" s="150">
        <f>IFERROR(VLOOKUP($B131,#REF!,#REF!,FALSE),0)</f>
        <v>0</v>
      </c>
      <c r="S131" s="150">
        <f>IFERROR(VLOOKUP($B131,#REF!,#REF!,FALSE),0)</f>
        <v>0</v>
      </c>
      <c r="T131" s="150">
        <f>IFERROR(VLOOKUP($B131,#REF!,#REF!,FALSE),0)</f>
        <v>0</v>
      </c>
      <c r="U131" s="150">
        <f>IFERROR(VLOOKUP($B131,#REF!,#REF!,FALSE),0)</f>
        <v>0</v>
      </c>
      <c r="V131" s="96"/>
      <c r="W131" s="96">
        <f t="shared" si="15"/>
        <v>0</v>
      </c>
      <c r="X131" s="125">
        <f t="shared" si="19"/>
        <v>0.1</v>
      </c>
    </row>
    <row r="132" spans="2:24" s="83" customFormat="1" ht="14.25" x14ac:dyDescent="0.2">
      <c r="B132" s="83" t="str">
        <f t="shared" si="14"/>
        <v>99452228</v>
      </c>
      <c r="C132" s="154"/>
      <c r="D132" s="94" t="s">
        <v>55</v>
      </c>
      <c r="E132" s="94" t="s">
        <v>136</v>
      </c>
      <c r="F132" s="95" t="s">
        <v>144</v>
      </c>
      <c r="G132" s="95">
        <v>99452228</v>
      </c>
      <c r="H132" s="95" t="s">
        <v>118</v>
      </c>
      <c r="I132" s="178">
        <v>2.27</v>
      </c>
      <c r="J132" s="188">
        <f>IFERROR(VLOOKUP($B132,#REF!,#REF!,FALSE),0)</f>
        <v>0</v>
      </c>
      <c r="K132" s="150">
        <f>IFERROR(VLOOKUP($B132,#REF!,#REF!,FALSE),0)</f>
        <v>0</v>
      </c>
      <c r="L132" s="150">
        <f>IFERROR(VLOOKUP($B132,#REF!,#REF!,FALSE),0)</f>
        <v>0</v>
      </c>
      <c r="M132" s="150">
        <f>IFERROR(VLOOKUP($B132,#REF!,#REF!,FALSE),0)</f>
        <v>0</v>
      </c>
      <c r="N132" s="150">
        <f>IFERROR(VLOOKUP($B132,#REF!,#REF!,FALSE),0)</f>
        <v>0</v>
      </c>
      <c r="O132" s="150">
        <f>IFERROR(VLOOKUP($B132,#REF!,#REF!,FALSE),0)</f>
        <v>0</v>
      </c>
      <c r="P132" s="150">
        <f>IFERROR(VLOOKUP($B132,#REF!,#REF!,FALSE),0)</f>
        <v>0</v>
      </c>
      <c r="Q132" s="150">
        <f>IFERROR(VLOOKUP($B132,#REF!,#REF!,FALSE),0)</f>
        <v>0</v>
      </c>
      <c r="R132" s="150">
        <f>IFERROR(VLOOKUP($B132,#REF!,#REF!,FALSE),0)</f>
        <v>0</v>
      </c>
      <c r="S132" s="150">
        <f>IFERROR(VLOOKUP($B132,#REF!,#REF!,FALSE),0)</f>
        <v>0</v>
      </c>
      <c r="T132" s="150">
        <f>IFERROR(VLOOKUP($B132,#REF!,#REF!,FALSE),0)</f>
        <v>0</v>
      </c>
      <c r="U132" s="150">
        <f>IFERROR(VLOOKUP($B132,#REF!,#REF!,FALSE),0)</f>
        <v>0</v>
      </c>
      <c r="V132" s="96"/>
      <c r="W132" s="96">
        <f t="shared" si="15"/>
        <v>0</v>
      </c>
      <c r="X132" s="125">
        <f t="shared" si="19"/>
        <v>2.27</v>
      </c>
    </row>
    <row r="133" spans="2:24" s="83" customFormat="1" ht="14.25" x14ac:dyDescent="0.2">
      <c r="B133" s="83" t="str">
        <f t="shared" si="14"/>
        <v>99452222</v>
      </c>
      <c r="C133" s="154"/>
      <c r="D133" s="94" t="s">
        <v>55</v>
      </c>
      <c r="E133" s="94" t="s">
        <v>182</v>
      </c>
      <c r="F133" s="95" t="s">
        <v>144</v>
      </c>
      <c r="G133" s="95">
        <v>99452222</v>
      </c>
      <c r="H133" s="95" t="s">
        <v>118</v>
      </c>
      <c r="I133" s="178">
        <v>0.62</v>
      </c>
      <c r="J133" s="188">
        <f>IFERROR(VLOOKUP($B133,#REF!,#REF!,FALSE),0)</f>
        <v>0</v>
      </c>
      <c r="K133" s="150">
        <f>IFERROR(VLOOKUP($B133,#REF!,#REF!,FALSE),0)</f>
        <v>0</v>
      </c>
      <c r="L133" s="150">
        <f>IFERROR(VLOOKUP($B133,#REF!,#REF!,FALSE),0)</f>
        <v>0</v>
      </c>
      <c r="M133" s="150">
        <f>IFERROR(VLOOKUP($B133,#REF!,#REF!,FALSE),0)</f>
        <v>0</v>
      </c>
      <c r="N133" s="150">
        <f>IFERROR(VLOOKUP($B133,#REF!,#REF!,FALSE),0)</f>
        <v>0</v>
      </c>
      <c r="O133" s="150">
        <f>IFERROR(VLOOKUP($B133,#REF!,#REF!,FALSE),0)</f>
        <v>0</v>
      </c>
      <c r="P133" s="150">
        <f>IFERROR(VLOOKUP($B133,#REF!,#REF!,FALSE),0)</f>
        <v>0</v>
      </c>
      <c r="Q133" s="150">
        <f>IFERROR(VLOOKUP($B133,#REF!,#REF!,FALSE),0)</f>
        <v>0</v>
      </c>
      <c r="R133" s="150">
        <f>IFERROR(VLOOKUP($B133,#REF!,#REF!,FALSE),0)</f>
        <v>0</v>
      </c>
      <c r="S133" s="150">
        <f>IFERROR(VLOOKUP($B133,#REF!,#REF!,FALSE),0)</f>
        <v>0</v>
      </c>
      <c r="T133" s="150">
        <f>IFERROR(VLOOKUP($B133,#REF!,#REF!,FALSE),0)</f>
        <v>0</v>
      </c>
      <c r="U133" s="150">
        <f>IFERROR(VLOOKUP($B133,#REF!,#REF!,FALSE),0)</f>
        <v>0</v>
      </c>
      <c r="V133" s="96"/>
      <c r="W133" s="96">
        <f t="shared" si="15"/>
        <v>0</v>
      </c>
      <c r="X133" s="125">
        <f t="shared" si="19"/>
        <v>0.62</v>
      </c>
    </row>
    <row r="134" spans="2:24" s="83" customFormat="1" ht="14.25" x14ac:dyDescent="0.2">
      <c r="B134" s="83" t="str">
        <f t="shared" si="14"/>
        <v>99452246</v>
      </c>
      <c r="C134" s="154"/>
      <c r="D134" s="94" t="s">
        <v>55</v>
      </c>
      <c r="E134" s="94" t="s">
        <v>184</v>
      </c>
      <c r="F134" s="95" t="s">
        <v>144</v>
      </c>
      <c r="G134" s="95">
        <v>99452246</v>
      </c>
      <c r="H134" s="95" t="s">
        <v>118</v>
      </c>
      <c r="I134" s="178">
        <v>4.96</v>
      </c>
      <c r="J134" s="188">
        <f>IFERROR(VLOOKUP($B134,#REF!,#REF!,FALSE),0)</f>
        <v>0</v>
      </c>
      <c r="K134" s="150">
        <f>IFERROR(VLOOKUP($B134,#REF!,#REF!,FALSE),0)</f>
        <v>0</v>
      </c>
      <c r="L134" s="150">
        <f>IFERROR(VLOOKUP($B134,#REF!,#REF!,FALSE),0)</f>
        <v>0</v>
      </c>
      <c r="M134" s="150">
        <f>IFERROR(VLOOKUP($B134,#REF!,#REF!,FALSE),0)</f>
        <v>0</v>
      </c>
      <c r="N134" s="150">
        <f>IFERROR(VLOOKUP($B134,#REF!,#REF!,FALSE),0)</f>
        <v>0</v>
      </c>
      <c r="O134" s="150">
        <f>IFERROR(VLOOKUP($B134,#REF!,#REF!,FALSE),0)</f>
        <v>0</v>
      </c>
      <c r="P134" s="150">
        <f>IFERROR(VLOOKUP($B134,#REF!,#REF!,FALSE),0)</f>
        <v>0</v>
      </c>
      <c r="Q134" s="150">
        <f>IFERROR(VLOOKUP($B134,#REF!,#REF!,FALSE),0)</f>
        <v>0</v>
      </c>
      <c r="R134" s="150">
        <f>IFERROR(VLOOKUP($B134,#REF!,#REF!,FALSE),0)</f>
        <v>0</v>
      </c>
      <c r="S134" s="150">
        <f>IFERROR(VLOOKUP($B134,#REF!,#REF!,FALSE),0)</f>
        <v>0</v>
      </c>
      <c r="T134" s="150">
        <f>IFERROR(VLOOKUP($B134,#REF!,#REF!,FALSE),0)</f>
        <v>0</v>
      </c>
      <c r="U134" s="150">
        <f>IFERROR(VLOOKUP($B134,#REF!,#REF!,FALSE),0)</f>
        <v>0</v>
      </c>
      <c r="V134" s="96"/>
      <c r="W134" s="96">
        <f t="shared" si="15"/>
        <v>0</v>
      </c>
      <c r="X134" s="125">
        <f t="shared" si="19"/>
        <v>4.96</v>
      </c>
    </row>
    <row r="135" spans="2:24" s="83" customFormat="1" ht="14.25" x14ac:dyDescent="0.2">
      <c r="B135" s="83" t="str">
        <f t="shared" si="14"/>
        <v>99452249</v>
      </c>
      <c r="C135" s="154"/>
      <c r="D135" s="94" t="s">
        <v>55</v>
      </c>
      <c r="E135" s="94" t="s">
        <v>185</v>
      </c>
      <c r="F135" s="95" t="s">
        <v>144</v>
      </c>
      <c r="G135" s="95">
        <v>99452249</v>
      </c>
      <c r="H135" s="95" t="s">
        <v>118</v>
      </c>
      <c r="I135" s="178">
        <v>0.35000000000000003</v>
      </c>
      <c r="J135" s="188">
        <f>IFERROR(VLOOKUP($B135,#REF!,#REF!,FALSE),0)</f>
        <v>0</v>
      </c>
      <c r="K135" s="150">
        <f>IFERROR(VLOOKUP($B135,#REF!,#REF!,FALSE),0)</f>
        <v>0</v>
      </c>
      <c r="L135" s="150">
        <f>IFERROR(VLOOKUP($B135,#REF!,#REF!,FALSE),0)</f>
        <v>0</v>
      </c>
      <c r="M135" s="150">
        <f>IFERROR(VLOOKUP($B135,#REF!,#REF!,FALSE),0)</f>
        <v>0</v>
      </c>
      <c r="N135" s="150">
        <f>IFERROR(VLOOKUP($B135,#REF!,#REF!,FALSE),0)</f>
        <v>0</v>
      </c>
      <c r="O135" s="150">
        <f>IFERROR(VLOOKUP($B135,#REF!,#REF!,FALSE),0)</f>
        <v>0</v>
      </c>
      <c r="P135" s="150">
        <f>IFERROR(VLOOKUP($B135,#REF!,#REF!,FALSE),0)</f>
        <v>0</v>
      </c>
      <c r="Q135" s="150">
        <f>IFERROR(VLOOKUP($B135,#REF!,#REF!,FALSE),0)</f>
        <v>0</v>
      </c>
      <c r="R135" s="150">
        <f>IFERROR(VLOOKUP($B135,#REF!,#REF!,FALSE),0)</f>
        <v>0</v>
      </c>
      <c r="S135" s="150">
        <f>IFERROR(VLOOKUP($B135,#REF!,#REF!,FALSE),0)</f>
        <v>0</v>
      </c>
      <c r="T135" s="150">
        <f>IFERROR(VLOOKUP($B135,#REF!,#REF!,FALSE),0)</f>
        <v>0</v>
      </c>
      <c r="U135" s="150">
        <f>IFERROR(VLOOKUP($B135,#REF!,#REF!,FALSE),0)</f>
        <v>0</v>
      </c>
      <c r="V135" s="96"/>
      <c r="W135" s="96">
        <f t="shared" si="15"/>
        <v>0</v>
      </c>
      <c r="X135" s="125">
        <f t="shared" si="19"/>
        <v>0.35000000000000003</v>
      </c>
    </row>
    <row r="136" spans="2:24" s="83" customFormat="1" ht="14.25" x14ac:dyDescent="0.2">
      <c r="B136" s="83" t="str">
        <f t="shared" si="14"/>
        <v>99452231</v>
      </c>
      <c r="C136" s="154"/>
      <c r="D136" s="94" t="s">
        <v>55</v>
      </c>
      <c r="E136" s="94" t="s">
        <v>186</v>
      </c>
      <c r="F136" s="95" t="s">
        <v>144</v>
      </c>
      <c r="G136" s="95">
        <v>99452231</v>
      </c>
      <c r="H136" s="95" t="s">
        <v>118</v>
      </c>
      <c r="I136" s="178">
        <v>3.24</v>
      </c>
      <c r="J136" s="188">
        <f>IFERROR(VLOOKUP($B136,#REF!,#REF!,FALSE),0)</f>
        <v>0</v>
      </c>
      <c r="K136" s="150">
        <f>IFERROR(VLOOKUP($B136,#REF!,#REF!,FALSE),0)</f>
        <v>0</v>
      </c>
      <c r="L136" s="150">
        <f>IFERROR(VLOOKUP($B136,#REF!,#REF!,FALSE),0)</f>
        <v>0</v>
      </c>
      <c r="M136" s="150">
        <f>IFERROR(VLOOKUP($B136,#REF!,#REF!,FALSE),0)</f>
        <v>0</v>
      </c>
      <c r="N136" s="150">
        <f>IFERROR(VLOOKUP($B136,#REF!,#REF!,FALSE),0)</f>
        <v>0</v>
      </c>
      <c r="O136" s="150">
        <f>IFERROR(VLOOKUP($B136,#REF!,#REF!,FALSE),0)</f>
        <v>0</v>
      </c>
      <c r="P136" s="150">
        <f>IFERROR(VLOOKUP($B136,#REF!,#REF!,FALSE),0)</f>
        <v>0</v>
      </c>
      <c r="Q136" s="150">
        <f>IFERROR(VLOOKUP($B136,#REF!,#REF!,FALSE),0)</f>
        <v>0</v>
      </c>
      <c r="R136" s="150">
        <f>IFERROR(VLOOKUP($B136,#REF!,#REF!,FALSE),0)</f>
        <v>0</v>
      </c>
      <c r="S136" s="150">
        <f>IFERROR(VLOOKUP($B136,#REF!,#REF!,FALSE),0)</f>
        <v>0</v>
      </c>
      <c r="T136" s="150">
        <f>IFERROR(VLOOKUP($B136,#REF!,#REF!,FALSE),0)</f>
        <v>0</v>
      </c>
      <c r="U136" s="150">
        <f>IFERROR(VLOOKUP($B136,#REF!,#REF!,FALSE),0)</f>
        <v>0</v>
      </c>
      <c r="V136" s="96"/>
      <c r="W136" s="96">
        <f t="shared" si="15"/>
        <v>0</v>
      </c>
      <c r="X136" s="125">
        <f t="shared" si="19"/>
        <v>3.24</v>
      </c>
    </row>
    <row r="137" spans="2:24" s="83" customFormat="1" ht="14.25" x14ac:dyDescent="0.2">
      <c r="B137" s="83" t="str">
        <f t="shared" si="14"/>
        <v>99452234</v>
      </c>
      <c r="C137" s="154"/>
      <c r="D137" s="94" t="s">
        <v>55</v>
      </c>
      <c r="E137" s="94" t="s">
        <v>187</v>
      </c>
      <c r="F137" s="95" t="s">
        <v>144</v>
      </c>
      <c r="G137" s="95">
        <v>99452234</v>
      </c>
      <c r="H137" s="95" t="s">
        <v>118</v>
      </c>
      <c r="I137" s="178">
        <v>0.48</v>
      </c>
      <c r="J137" s="188">
        <f>IFERROR(VLOOKUP($B137,#REF!,#REF!,FALSE),0)</f>
        <v>0</v>
      </c>
      <c r="K137" s="150">
        <f>IFERROR(VLOOKUP($B137,#REF!,#REF!,FALSE),0)</f>
        <v>0</v>
      </c>
      <c r="L137" s="150">
        <f>IFERROR(VLOOKUP($B137,#REF!,#REF!,FALSE),0)</f>
        <v>0</v>
      </c>
      <c r="M137" s="150">
        <f>IFERROR(VLOOKUP($B137,#REF!,#REF!,FALSE),0)</f>
        <v>0</v>
      </c>
      <c r="N137" s="150">
        <f>IFERROR(VLOOKUP($B137,#REF!,#REF!,FALSE),0)</f>
        <v>0</v>
      </c>
      <c r="O137" s="150">
        <f>IFERROR(VLOOKUP($B137,#REF!,#REF!,FALSE),0)</f>
        <v>0</v>
      </c>
      <c r="P137" s="150">
        <f>IFERROR(VLOOKUP($B137,#REF!,#REF!,FALSE),0)</f>
        <v>0</v>
      </c>
      <c r="Q137" s="150">
        <f>IFERROR(VLOOKUP($B137,#REF!,#REF!,FALSE),0)</f>
        <v>0</v>
      </c>
      <c r="R137" s="150">
        <f>IFERROR(VLOOKUP($B137,#REF!,#REF!,FALSE),0)</f>
        <v>0</v>
      </c>
      <c r="S137" s="150">
        <f>IFERROR(VLOOKUP($B137,#REF!,#REF!,FALSE),0)</f>
        <v>0</v>
      </c>
      <c r="T137" s="150">
        <f>IFERROR(VLOOKUP($B137,#REF!,#REF!,FALSE),0)</f>
        <v>0</v>
      </c>
      <c r="U137" s="150">
        <f>IFERROR(VLOOKUP($B137,#REF!,#REF!,FALSE),0)</f>
        <v>0</v>
      </c>
      <c r="V137" s="96"/>
      <c r="W137" s="96">
        <f t="shared" si="15"/>
        <v>0</v>
      </c>
      <c r="X137" s="125">
        <f t="shared" si="19"/>
        <v>0.48</v>
      </c>
    </row>
    <row r="138" spans="2:24" s="83" customFormat="1" ht="14.25" x14ac:dyDescent="0.2">
      <c r="B138" s="83" t="str">
        <f t="shared" si="14"/>
        <v>99452132</v>
      </c>
      <c r="C138" s="154"/>
      <c r="D138" s="94" t="s">
        <v>55</v>
      </c>
      <c r="E138" s="94" t="s">
        <v>188</v>
      </c>
      <c r="F138" s="95" t="s">
        <v>144</v>
      </c>
      <c r="G138" s="95">
        <v>99452132</v>
      </c>
      <c r="H138" s="95" t="s">
        <v>119</v>
      </c>
      <c r="I138" s="178">
        <v>1.54</v>
      </c>
      <c r="J138" s="188">
        <f>IFERROR(VLOOKUP($B138,#REF!,#REF!,FALSE),0)</f>
        <v>0</v>
      </c>
      <c r="K138" s="150">
        <f>IFERROR(VLOOKUP($B138,#REF!,#REF!,FALSE),0)</f>
        <v>0</v>
      </c>
      <c r="L138" s="150">
        <f>IFERROR(VLOOKUP($B138,#REF!,#REF!,FALSE),0)</f>
        <v>0</v>
      </c>
      <c r="M138" s="150">
        <f>IFERROR(VLOOKUP($B138,#REF!,#REF!,FALSE),0)</f>
        <v>0</v>
      </c>
      <c r="N138" s="150">
        <f>IFERROR(VLOOKUP($B138,#REF!,#REF!,FALSE),0)</f>
        <v>0</v>
      </c>
      <c r="O138" s="150">
        <f>IFERROR(VLOOKUP($B138,#REF!,#REF!,FALSE),0)</f>
        <v>0</v>
      </c>
      <c r="P138" s="150">
        <f>IFERROR(VLOOKUP($B138,#REF!,#REF!,FALSE),0)</f>
        <v>0</v>
      </c>
      <c r="Q138" s="150">
        <f>IFERROR(VLOOKUP($B138,#REF!,#REF!,FALSE),0)</f>
        <v>0</v>
      </c>
      <c r="R138" s="150">
        <f>IFERROR(VLOOKUP($B138,#REF!,#REF!,FALSE),0)</f>
        <v>0</v>
      </c>
      <c r="S138" s="150">
        <f>IFERROR(VLOOKUP($B138,#REF!,#REF!,FALSE),0)</f>
        <v>0</v>
      </c>
      <c r="T138" s="150">
        <f>IFERROR(VLOOKUP($B138,#REF!,#REF!,FALSE),0)</f>
        <v>0</v>
      </c>
      <c r="U138" s="150">
        <f>IFERROR(VLOOKUP($B138,#REF!,#REF!,FALSE),0)</f>
        <v>0</v>
      </c>
      <c r="V138" s="96"/>
      <c r="W138" s="96">
        <f t="shared" si="15"/>
        <v>0</v>
      </c>
      <c r="X138" s="125">
        <f t="shared" si="19"/>
        <v>1.54</v>
      </c>
    </row>
    <row r="139" spans="2:24" s="83" customFormat="1" ht="14.25" x14ac:dyDescent="0.2">
      <c r="B139" s="83" t="str">
        <f t="shared" si="14"/>
        <v>99452129</v>
      </c>
      <c r="C139" s="154"/>
      <c r="D139" s="94" t="s">
        <v>55</v>
      </c>
      <c r="E139" s="94" t="s">
        <v>189</v>
      </c>
      <c r="F139" s="95" t="s">
        <v>144</v>
      </c>
      <c r="G139" s="95">
        <v>99452129</v>
      </c>
      <c r="H139" s="95" t="s">
        <v>119</v>
      </c>
      <c r="I139" s="178">
        <v>1.37</v>
      </c>
      <c r="J139" s="188">
        <f>IFERROR(VLOOKUP($B139,#REF!,#REF!,FALSE),0)</f>
        <v>0</v>
      </c>
      <c r="K139" s="150">
        <f>IFERROR(VLOOKUP($B139,#REF!,#REF!,FALSE),0)</f>
        <v>0</v>
      </c>
      <c r="L139" s="150">
        <f>IFERROR(VLOOKUP($B139,#REF!,#REF!,FALSE),0)</f>
        <v>0</v>
      </c>
      <c r="M139" s="150">
        <f>IFERROR(VLOOKUP($B139,#REF!,#REF!,FALSE),0)</f>
        <v>0</v>
      </c>
      <c r="N139" s="150">
        <f>IFERROR(VLOOKUP($B139,#REF!,#REF!,FALSE),0)</f>
        <v>0</v>
      </c>
      <c r="O139" s="150">
        <f>IFERROR(VLOOKUP($B139,#REF!,#REF!,FALSE),0)</f>
        <v>0</v>
      </c>
      <c r="P139" s="150">
        <f>IFERROR(VLOOKUP($B139,#REF!,#REF!,FALSE),0)</f>
        <v>0</v>
      </c>
      <c r="Q139" s="150">
        <f>IFERROR(VLOOKUP($B139,#REF!,#REF!,FALSE),0)</f>
        <v>0</v>
      </c>
      <c r="R139" s="150">
        <f>IFERROR(VLOOKUP($B139,#REF!,#REF!,FALSE),0)</f>
        <v>0</v>
      </c>
      <c r="S139" s="150">
        <f>IFERROR(VLOOKUP($B139,#REF!,#REF!,FALSE),0)</f>
        <v>0</v>
      </c>
      <c r="T139" s="150">
        <f>IFERROR(VLOOKUP($B139,#REF!,#REF!,FALSE),0)</f>
        <v>0</v>
      </c>
      <c r="U139" s="150">
        <f>IFERROR(VLOOKUP($B139,#REF!,#REF!,FALSE),0)</f>
        <v>0</v>
      </c>
      <c r="V139" s="96"/>
      <c r="W139" s="96">
        <f t="shared" si="15"/>
        <v>0</v>
      </c>
      <c r="X139" s="125">
        <f t="shared" si="19"/>
        <v>1.37</v>
      </c>
    </row>
    <row r="140" spans="2:24" s="100" customFormat="1" ht="14.25" x14ac:dyDescent="0.2">
      <c r="B140" s="100" t="str">
        <f t="shared" si="14"/>
        <v>99452114</v>
      </c>
      <c r="C140" s="156"/>
      <c r="D140" s="97" t="s">
        <v>55</v>
      </c>
      <c r="E140" s="97" t="s">
        <v>190</v>
      </c>
      <c r="F140" s="98" t="s">
        <v>144</v>
      </c>
      <c r="G140" s="98">
        <v>99452114</v>
      </c>
      <c r="H140" s="98" t="s">
        <v>191</v>
      </c>
      <c r="I140" s="179">
        <v>0.05</v>
      </c>
      <c r="J140" s="189">
        <f>IFERROR(VLOOKUP($B140,#REF!,#REF!,FALSE),0)</f>
        <v>0</v>
      </c>
      <c r="K140" s="153">
        <f>IFERROR(VLOOKUP($B140,#REF!,#REF!,FALSE),0)</f>
        <v>0</v>
      </c>
      <c r="L140" s="153">
        <f>IFERROR(VLOOKUP($B140,#REF!,#REF!,FALSE),0)</f>
        <v>0</v>
      </c>
      <c r="M140" s="153">
        <f>IFERROR(VLOOKUP($B140,#REF!,#REF!,FALSE),0)</f>
        <v>0</v>
      </c>
      <c r="N140" s="153">
        <f>IFERROR(VLOOKUP($B140,#REF!,#REF!,FALSE),0)</f>
        <v>0</v>
      </c>
      <c r="O140" s="153">
        <f>IFERROR(VLOOKUP($B140,#REF!,#REF!,FALSE),0)</f>
        <v>0</v>
      </c>
      <c r="P140" s="153">
        <f>IFERROR(VLOOKUP($B140,#REF!,#REF!,FALSE),0)</f>
        <v>0</v>
      </c>
      <c r="Q140" s="153">
        <f>IFERROR(VLOOKUP($B140,#REF!,#REF!,FALSE),0)</f>
        <v>0</v>
      </c>
      <c r="R140" s="153">
        <f>IFERROR(VLOOKUP($B140,#REF!,#REF!,FALSE),0)</f>
        <v>0</v>
      </c>
      <c r="S140" s="153">
        <f>IFERROR(VLOOKUP($B140,#REF!,#REF!,FALSE),0)</f>
        <v>0</v>
      </c>
      <c r="T140" s="153">
        <f>IFERROR(VLOOKUP($B140,#REF!,#REF!,FALSE),0)</f>
        <v>0</v>
      </c>
      <c r="U140" s="153">
        <f>IFERROR(VLOOKUP($B140,#REF!,#REF!,FALSE),0)</f>
        <v>0</v>
      </c>
      <c r="V140" s="99"/>
      <c r="W140" s="99">
        <f t="shared" si="15"/>
        <v>0</v>
      </c>
      <c r="X140" s="137">
        <f t="shared" si="19"/>
        <v>0.05</v>
      </c>
    </row>
    <row r="141" spans="2:24" s="83" customFormat="1" ht="14.25" x14ac:dyDescent="0.2">
      <c r="B141" s="83" t="str">
        <f t="shared" si="14"/>
        <v>99511839</v>
      </c>
      <c r="C141" s="154"/>
      <c r="D141" s="94" t="s">
        <v>55</v>
      </c>
      <c r="E141" s="149" t="s">
        <v>297</v>
      </c>
      <c r="F141" s="95" t="s">
        <v>298</v>
      </c>
      <c r="G141" s="95">
        <v>99511839</v>
      </c>
      <c r="H141" s="95" t="s">
        <v>119</v>
      </c>
      <c r="I141" s="178">
        <v>452790.7</v>
      </c>
      <c r="J141" s="188">
        <f>IFERROR(VLOOKUP($B141,#REF!,#REF!,FALSE),0)</f>
        <v>0</v>
      </c>
      <c r="K141" s="163">
        <f>IFERROR(VLOOKUP($B141,#REF!,#REF!,FALSE),0)</f>
        <v>0</v>
      </c>
      <c r="L141" s="163">
        <f>IFERROR(VLOOKUP($B141,#REF!,#REF!,FALSE),0)</f>
        <v>0</v>
      </c>
      <c r="M141" s="163">
        <f>IFERROR(VLOOKUP($B141,#REF!,#REF!,FALSE),0)</f>
        <v>0</v>
      </c>
      <c r="N141" s="163">
        <f>IFERROR(VLOOKUP($B141,#REF!,#REF!,FALSE),0)</f>
        <v>0</v>
      </c>
      <c r="O141" s="163">
        <f>IFERROR(VLOOKUP($B141,#REF!,#REF!,FALSE),0)</f>
        <v>0</v>
      </c>
      <c r="P141" s="163">
        <f>IFERROR(VLOOKUP($B141,#REF!,#REF!,FALSE),0)</f>
        <v>0</v>
      </c>
      <c r="Q141" s="163">
        <f>IFERROR(VLOOKUP($B141,#REF!,#REF!,FALSE),0)</f>
        <v>0</v>
      </c>
      <c r="R141" s="163">
        <f>IFERROR(VLOOKUP($B141,#REF!,#REF!,FALSE),0)</f>
        <v>0</v>
      </c>
      <c r="S141" s="163">
        <f>IFERROR(VLOOKUP($B141,#REF!,#REF!,FALSE),0)</f>
        <v>0</v>
      </c>
      <c r="T141" s="163">
        <f>IFERROR(VLOOKUP($B141,#REF!,#REF!,FALSE),0)</f>
        <v>0</v>
      </c>
      <c r="U141" s="163">
        <f>IFERROR(VLOOKUP($B141,#REF!,#REF!,FALSE),0)</f>
        <v>0</v>
      </c>
      <c r="V141" s="101"/>
      <c r="W141" s="101">
        <f t="shared" ref="W141:W147" si="20">SUM(J141:U141)</f>
        <v>0</v>
      </c>
      <c r="X141" s="131">
        <f t="shared" ref="X141:X152" si="21">I141-W141</f>
        <v>452790.7</v>
      </c>
    </row>
    <row r="142" spans="2:24" s="83" customFormat="1" ht="14.25" x14ac:dyDescent="0.2">
      <c r="B142" s="83" t="str">
        <f t="shared" si="14"/>
        <v>99511836</v>
      </c>
      <c r="C142" s="154"/>
      <c r="D142" s="94" t="s">
        <v>55</v>
      </c>
      <c r="E142" s="149" t="s">
        <v>297</v>
      </c>
      <c r="F142" s="95" t="s">
        <v>298</v>
      </c>
      <c r="G142" s="95">
        <v>99511836</v>
      </c>
      <c r="H142" s="95" t="s">
        <v>119</v>
      </c>
      <c r="I142" s="178">
        <v>196225.55000000002</v>
      </c>
      <c r="J142" s="188">
        <f>IFERROR(VLOOKUP($B142,#REF!,#REF!,FALSE),0)</f>
        <v>0</v>
      </c>
      <c r="K142" s="163">
        <f>IFERROR(VLOOKUP($B142,#REF!,#REF!,FALSE),0)</f>
        <v>0</v>
      </c>
      <c r="L142" s="163">
        <f>IFERROR(VLOOKUP($B142,#REF!,#REF!,FALSE),0)</f>
        <v>0</v>
      </c>
      <c r="M142" s="163">
        <f>IFERROR(VLOOKUP($B142,#REF!,#REF!,FALSE),0)</f>
        <v>0</v>
      </c>
      <c r="N142" s="163">
        <f>IFERROR(VLOOKUP($B142,#REF!,#REF!,FALSE),0)</f>
        <v>0</v>
      </c>
      <c r="O142" s="163">
        <f>IFERROR(VLOOKUP($B142,#REF!,#REF!,FALSE),0)</f>
        <v>0</v>
      </c>
      <c r="P142" s="163">
        <f>IFERROR(VLOOKUP($B142,#REF!,#REF!,FALSE),0)</f>
        <v>0</v>
      </c>
      <c r="Q142" s="163">
        <f>IFERROR(VLOOKUP($B142,#REF!,#REF!,FALSE),0)</f>
        <v>0</v>
      </c>
      <c r="R142" s="163">
        <f>IFERROR(VLOOKUP($B142,#REF!,#REF!,FALSE),0)</f>
        <v>0</v>
      </c>
      <c r="S142" s="163">
        <f>IFERROR(VLOOKUP($B142,#REF!,#REF!,FALSE),0)</f>
        <v>0</v>
      </c>
      <c r="T142" s="163">
        <f>IFERROR(VLOOKUP($B142,#REF!,#REF!,FALSE),0)</f>
        <v>0</v>
      </c>
      <c r="U142" s="163">
        <f>IFERROR(VLOOKUP($B142,#REF!,#REF!,FALSE),0)</f>
        <v>0</v>
      </c>
      <c r="V142" s="101"/>
      <c r="W142" s="101">
        <f t="shared" si="20"/>
        <v>0</v>
      </c>
      <c r="X142" s="131">
        <f t="shared" si="21"/>
        <v>196225.55000000002</v>
      </c>
    </row>
    <row r="143" spans="2:24" s="100" customFormat="1" ht="14.25" x14ac:dyDescent="0.2">
      <c r="B143" s="100" t="str">
        <f t="shared" si="14"/>
        <v>99511842</v>
      </c>
      <c r="C143" s="156"/>
      <c r="D143" s="97" t="s">
        <v>55</v>
      </c>
      <c r="E143" s="97" t="s">
        <v>297</v>
      </c>
      <c r="F143" s="98" t="s">
        <v>298</v>
      </c>
      <c r="G143" s="98">
        <v>99511842</v>
      </c>
      <c r="H143" s="98" t="s">
        <v>119</v>
      </c>
      <c r="I143" s="179">
        <v>167838.18</v>
      </c>
      <c r="J143" s="189">
        <f>IFERROR(VLOOKUP($B143,#REF!,#REF!,FALSE),0)</f>
        <v>0</v>
      </c>
      <c r="K143" s="153">
        <f>IFERROR(VLOOKUP($B143,#REF!,#REF!,FALSE),0)</f>
        <v>0</v>
      </c>
      <c r="L143" s="153">
        <f>IFERROR(VLOOKUP($B143,#REF!,#REF!,FALSE),0)</f>
        <v>0</v>
      </c>
      <c r="M143" s="153">
        <f>IFERROR(VLOOKUP($B143,#REF!,#REF!,FALSE),0)</f>
        <v>0</v>
      </c>
      <c r="N143" s="153">
        <f>IFERROR(VLOOKUP($B143,#REF!,#REF!,FALSE),0)</f>
        <v>0</v>
      </c>
      <c r="O143" s="153">
        <f>IFERROR(VLOOKUP($B143,#REF!,#REF!,FALSE),0)</f>
        <v>0</v>
      </c>
      <c r="P143" s="153">
        <f>IFERROR(VLOOKUP($B143,#REF!,#REF!,FALSE),0)</f>
        <v>0</v>
      </c>
      <c r="Q143" s="153">
        <f>IFERROR(VLOOKUP($B143,#REF!,#REF!,FALSE),0)</f>
        <v>0</v>
      </c>
      <c r="R143" s="153">
        <f>IFERROR(VLOOKUP($B143,#REF!,#REF!,FALSE),0)</f>
        <v>0</v>
      </c>
      <c r="S143" s="153">
        <f>IFERROR(VLOOKUP($B143,#REF!,#REF!,FALSE),0)</f>
        <v>0</v>
      </c>
      <c r="T143" s="153">
        <f>IFERROR(VLOOKUP($B143,#REF!,#REF!,FALSE),0)</f>
        <v>0</v>
      </c>
      <c r="U143" s="153">
        <f>IFERROR(VLOOKUP($B143,#REF!,#REF!,FALSE),0)</f>
        <v>0</v>
      </c>
      <c r="V143" s="99"/>
      <c r="W143" s="99">
        <f t="shared" si="20"/>
        <v>0</v>
      </c>
      <c r="X143" s="137">
        <f t="shared" si="21"/>
        <v>167838.18</v>
      </c>
    </row>
    <row r="144" spans="2:24" s="164" customFormat="1" ht="14.25" x14ac:dyDescent="0.2">
      <c r="B144" s="164" t="str">
        <f t="shared" si="14"/>
        <v>99511875</v>
      </c>
      <c r="C144" s="165"/>
      <c r="D144" s="166" t="s">
        <v>55</v>
      </c>
      <c r="E144" s="166" t="s">
        <v>299</v>
      </c>
      <c r="F144" s="167" t="s">
        <v>300</v>
      </c>
      <c r="G144" s="167">
        <v>99511875</v>
      </c>
      <c r="H144" s="167" t="s">
        <v>119</v>
      </c>
      <c r="I144" s="180">
        <v>809916.74</v>
      </c>
      <c r="J144" s="190">
        <f>IFERROR(VLOOKUP($B144,#REF!,#REF!,FALSE),0)</f>
        <v>0</v>
      </c>
      <c r="K144" s="168">
        <f>IFERROR(VLOOKUP($B144,#REF!,#REF!,FALSE),0)</f>
        <v>0</v>
      </c>
      <c r="L144" s="168">
        <f>IFERROR(VLOOKUP($B144,#REF!,#REF!,FALSE),0)</f>
        <v>0</v>
      </c>
      <c r="M144" s="168">
        <f>IFERROR(VLOOKUP($B144,#REF!,#REF!,FALSE),0)</f>
        <v>0</v>
      </c>
      <c r="N144" s="168">
        <f>IFERROR(VLOOKUP($B144,#REF!,#REF!,FALSE),0)</f>
        <v>0</v>
      </c>
      <c r="O144" s="168">
        <f>IFERROR(VLOOKUP($B144,#REF!,#REF!,FALSE),0)</f>
        <v>0</v>
      </c>
      <c r="P144" s="168">
        <f>IFERROR(VLOOKUP($B144,#REF!,#REF!,FALSE),0)</f>
        <v>0</v>
      </c>
      <c r="Q144" s="168">
        <f>IFERROR(VLOOKUP($B144,#REF!,#REF!,FALSE),0)</f>
        <v>0</v>
      </c>
      <c r="R144" s="168">
        <f>IFERROR(VLOOKUP($B144,#REF!,#REF!,FALSE),0)</f>
        <v>0</v>
      </c>
      <c r="S144" s="168">
        <f>IFERROR(VLOOKUP($B144,#REF!,#REF!,FALSE),0)</f>
        <v>0</v>
      </c>
      <c r="T144" s="168">
        <f>IFERROR(VLOOKUP($B144,#REF!,#REF!,FALSE),0)</f>
        <v>0</v>
      </c>
      <c r="U144" s="168">
        <f>IFERROR(VLOOKUP($B144,#REF!,#REF!,FALSE),0)</f>
        <v>0</v>
      </c>
      <c r="V144" s="169"/>
      <c r="W144" s="169">
        <f t="shared" si="20"/>
        <v>0</v>
      </c>
      <c r="X144" s="170">
        <f t="shared" si="21"/>
        <v>809916.74</v>
      </c>
    </row>
    <row r="145" spans="2:24" s="164" customFormat="1" ht="14.25" x14ac:dyDescent="0.2">
      <c r="B145" s="164" t="str">
        <f t="shared" si="14"/>
        <v>99511878</v>
      </c>
      <c r="C145" s="165"/>
      <c r="D145" s="166" t="s">
        <v>55</v>
      </c>
      <c r="E145" s="166" t="s">
        <v>301</v>
      </c>
      <c r="F145" s="167" t="s">
        <v>302</v>
      </c>
      <c r="G145" s="167">
        <v>99511878</v>
      </c>
      <c r="H145" s="167" t="s">
        <v>119</v>
      </c>
      <c r="I145" s="180">
        <v>281398.33</v>
      </c>
      <c r="J145" s="190">
        <f>IFERROR(VLOOKUP($B145,#REF!,#REF!,FALSE),0)</f>
        <v>0</v>
      </c>
      <c r="K145" s="168">
        <f>IFERROR(VLOOKUP($B145,#REF!,#REF!,FALSE),0)</f>
        <v>0</v>
      </c>
      <c r="L145" s="168">
        <f>IFERROR(VLOOKUP($B145,#REF!,#REF!,FALSE),0)</f>
        <v>0</v>
      </c>
      <c r="M145" s="168">
        <f>IFERROR(VLOOKUP($B145,#REF!,#REF!,FALSE),0)</f>
        <v>0</v>
      </c>
      <c r="N145" s="168">
        <f>IFERROR(VLOOKUP($B145,#REF!,#REF!,FALSE),0)</f>
        <v>0</v>
      </c>
      <c r="O145" s="168">
        <f>IFERROR(VLOOKUP($B145,#REF!,#REF!,FALSE),0)</f>
        <v>0</v>
      </c>
      <c r="P145" s="168">
        <f>IFERROR(VLOOKUP($B145,#REF!,#REF!,FALSE),0)</f>
        <v>0</v>
      </c>
      <c r="Q145" s="168">
        <f>IFERROR(VLOOKUP($B145,#REF!,#REF!,FALSE),0)</f>
        <v>0</v>
      </c>
      <c r="R145" s="168">
        <f>IFERROR(VLOOKUP($B145,#REF!,#REF!,FALSE),0)</f>
        <v>0</v>
      </c>
      <c r="S145" s="168">
        <f>IFERROR(VLOOKUP($B145,#REF!,#REF!,FALSE),0)</f>
        <v>0</v>
      </c>
      <c r="T145" s="168">
        <f>IFERROR(VLOOKUP($B145,#REF!,#REF!,FALSE),0)</f>
        <v>0</v>
      </c>
      <c r="U145" s="168">
        <f>IFERROR(VLOOKUP($B145,#REF!,#REF!,FALSE),0)</f>
        <v>0</v>
      </c>
      <c r="V145" s="169"/>
      <c r="W145" s="169">
        <f t="shared" si="20"/>
        <v>0</v>
      </c>
      <c r="X145" s="170">
        <f t="shared" si="21"/>
        <v>281398.33</v>
      </c>
    </row>
    <row r="146" spans="2:24" s="83" customFormat="1" ht="14.25" x14ac:dyDescent="0.2">
      <c r="B146" s="83" t="str">
        <f t="shared" si="14"/>
        <v>99511881</v>
      </c>
      <c r="C146" s="154"/>
      <c r="D146" s="94" t="s">
        <v>55</v>
      </c>
      <c r="E146" s="149" t="s">
        <v>303</v>
      </c>
      <c r="F146" s="95" t="s">
        <v>304</v>
      </c>
      <c r="G146" s="95">
        <v>99511881</v>
      </c>
      <c r="H146" s="95" t="s">
        <v>119</v>
      </c>
      <c r="I146" s="178">
        <v>168484.18</v>
      </c>
      <c r="J146" s="188">
        <f>IFERROR(VLOOKUP($B146,#REF!,#REF!,FALSE),0)</f>
        <v>0</v>
      </c>
      <c r="K146" s="163">
        <f>IFERROR(VLOOKUP($B146,#REF!,#REF!,FALSE),0)</f>
        <v>0</v>
      </c>
      <c r="L146" s="163">
        <f>IFERROR(VLOOKUP($B146,#REF!,#REF!,FALSE),0)</f>
        <v>0</v>
      </c>
      <c r="M146" s="163">
        <f>IFERROR(VLOOKUP($B146,#REF!,#REF!,FALSE),0)</f>
        <v>0</v>
      </c>
      <c r="N146" s="163">
        <f>IFERROR(VLOOKUP($B146,#REF!,#REF!,FALSE),0)</f>
        <v>0</v>
      </c>
      <c r="O146" s="163">
        <f>IFERROR(VLOOKUP($B146,#REF!,#REF!,FALSE),0)</f>
        <v>0</v>
      </c>
      <c r="P146" s="163">
        <f>IFERROR(VLOOKUP($B146,#REF!,#REF!,FALSE),0)</f>
        <v>0</v>
      </c>
      <c r="Q146" s="163">
        <f>IFERROR(VLOOKUP($B146,#REF!,#REF!,FALSE),0)</f>
        <v>0</v>
      </c>
      <c r="R146" s="163">
        <f>IFERROR(VLOOKUP($B146,#REF!,#REF!,FALSE),0)</f>
        <v>0</v>
      </c>
      <c r="S146" s="163">
        <f>IFERROR(VLOOKUP($B146,#REF!,#REF!,FALSE),0)</f>
        <v>0</v>
      </c>
      <c r="T146" s="163">
        <f>IFERROR(VLOOKUP($B146,#REF!,#REF!,FALSE),0)</f>
        <v>0</v>
      </c>
      <c r="U146" s="163">
        <f>IFERROR(VLOOKUP($B146,#REF!,#REF!,FALSE),0)</f>
        <v>0</v>
      </c>
      <c r="V146" s="101"/>
      <c r="W146" s="101">
        <f t="shared" si="20"/>
        <v>0</v>
      </c>
      <c r="X146" s="131">
        <f t="shared" si="21"/>
        <v>168484.18</v>
      </c>
    </row>
    <row r="147" spans="2:24" s="100" customFormat="1" ht="14.25" x14ac:dyDescent="0.2">
      <c r="B147" s="100" t="str">
        <f t="shared" si="14"/>
        <v>99511884</v>
      </c>
      <c r="C147" s="156"/>
      <c r="D147" s="97" t="s">
        <v>55</v>
      </c>
      <c r="E147" s="97" t="s">
        <v>303</v>
      </c>
      <c r="F147" s="98" t="s">
        <v>304</v>
      </c>
      <c r="G147" s="98">
        <v>99511884</v>
      </c>
      <c r="H147" s="98" t="s">
        <v>119</v>
      </c>
      <c r="I147" s="179">
        <v>47380.06</v>
      </c>
      <c r="J147" s="189">
        <f>IFERROR(VLOOKUP($B147,#REF!,#REF!,FALSE),0)</f>
        <v>0</v>
      </c>
      <c r="K147" s="153">
        <f>IFERROR(VLOOKUP($B147,#REF!,#REF!,FALSE),0)</f>
        <v>0</v>
      </c>
      <c r="L147" s="153">
        <f>IFERROR(VLOOKUP($B147,#REF!,#REF!,FALSE),0)</f>
        <v>0</v>
      </c>
      <c r="M147" s="153">
        <f>IFERROR(VLOOKUP($B147,#REF!,#REF!,FALSE),0)</f>
        <v>0</v>
      </c>
      <c r="N147" s="153">
        <f>IFERROR(VLOOKUP($B147,#REF!,#REF!,FALSE),0)</f>
        <v>0</v>
      </c>
      <c r="O147" s="153">
        <f>IFERROR(VLOOKUP($B147,#REF!,#REF!,FALSE),0)</f>
        <v>0</v>
      </c>
      <c r="P147" s="153">
        <f>IFERROR(VLOOKUP($B147,#REF!,#REF!,FALSE),0)</f>
        <v>0</v>
      </c>
      <c r="Q147" s="153">
        <f>IFERROR(VLOOKUP($B147,#REF!,#REF!,FALSE),0)</f>
        <v>0</v>
      </c>
      <c r="R147" s="153">
        <f>IFERROR(VLOOKUP($B147,#REF!,#REF!,FALSE),0)</f>
        <v>0</v>
      </c>
      <c r="S147" s="153">
        <f>IFERROR(VLOOKUP($B147,#REF!,#REF!,FALSE),0)</f>
        <v>0</v>
      </c>
      <c r="T147" s="153">
        <f>IFERROR(VLOOKUP($B147,#REF!,#REF!,FALSE),0)</f>
        <v>0</v>
      </c>
      <c r="U147" s="153">
        <f>IFERROR(VLOOKUP($B147,#REF!,#REF!,FALSE),0)</f>
        <v>0</v>
      </c>
      <c r="V147" s="99"/>
      <c r="W147" s="99">
        <f t="shared" si="20"/>
        <v>0</v>
      </c>
      <c r="X147" s="137">
        <f t="shared" si="21"/>
        <v>47380.06</v>
      </c>
    </row>
    <row r="148" spans="2:24" s="83" customFormat="1" ht="14.25" x14ac:dyDescent="0.2">
      <c r="B148" s="83" t="str">
        <f t="shared" si="14"/>
        <v>99511887</v>
      </c>
      <c r="C148" s="154"/>
      <c r="D148" s="94" t="s">
        <v>55</v>
      </c>
      <c r="E148" s="149" t="s">
        <v>305</v>
      </c>
      <c r="F148" s="95" t="s">
        <v>306</v>
      </c>
      <c r="G148" s="95">
        <v>99511887</v>
      </c>
      <c r="H148" s="95" t="s">
        <v>119</v>
      </c>
      <c r="I148" s="178">
        <v>111617.05</v>
      </c>
      <c r="J148" s="188">
        <f>IFERROR(VLOOKUP($B148,#REF!,#REF!,FALSE),0)</f>
        <v>0</v>
      </c>
      <c r="K148" s="163">
        <f>IFERROR(VLOOKUP($B148,#REF!,#REF!,FALSE),0)</f>
        <v>0</v>
      </c>
      <c r="L148" s="163">
        <f>IFERROR(VLOOKUP($B148,#REF!,#REF!,FALSE),0)</f>
        <v>0</v>
      </c>
      <c r="M148" s="163">
        <f>IFERROR(VLOOKUP($B148,#REF!,#REF!,FALSE),0)</f>
        <v>0</v>
      </c>
      <c r="N148" s="163">
        <f>IFERROR(VLOOKUP($B148,#REF!,#REF!,FALSE),0)</f>
        <v>0</v>
      </c>
      <c r="O148" s="163">
        <f>IFERROR(VLOOKUP($B148,#REF!,#REF!,FALSE),0)</f>
        <v>0</v>
      </c>
      <c r="P148" s="163">
        <f>IFERROR(VLOOKUP($B148,#REF!,#REF!,FALSE),0)</f>
        <v>0</v>
      </c>
      <c r="Q148" s="163">
        <f>IFERROR(VLOOKUP($B148,#REF!,#REF!,FALSE),0)</f>
        <v>0</v>
      </c>
      <c r="R148" s="163">
        <f>IFERROR(VLOOKUP($B148,#REF!,#REF!,FALSE),0)</f>
        <v>0</v>
      </c>
      <c r="S148" s="163">
        <f>IFERROR(VLOOKUP($B148,#REF!,#REF!,FALSE),0)</f>
        <v>0</v>
      </c>
      <c r="T148" s="163">
        <f>IFERROR(VLOOKUP($B148,#REF!,#REF!,FALSE),0)</f>
        <v>0</v>
      </c>
      <c r="U148" s="163">
        <f>IFERROR(VLOOKUP($B148,#REF!,#REF!,FALSE),0)</f>
        <v>0</v>
      </c>
      <c r="V148" s="101"/>
      <c r="W148" s="101">
        <f t="shared" ref="W148:W152" si="22">SUM(J148:U148)</f>
        <v>0</v>
      </c>
      <c r="X148" s="131">
        <f t="shared" si="21"/>
        <v>111617.05</v>
      </c>
    </row>
    <row r="149" spans="2:24" s="100" customFormat="1" ht="14.25" x14ac:dyDescent="0.2">
      <c r="B149" s="100" t="str">
        <f t="shared" si="14"/>
        <v>99511890</v>
      </c>
      <c r="C149" s="156"/>
      <c r="D149" s="97" t="s">
        <v>55</v>
      </c>
      <c r="E149" s="97" t="s">
        <v>305</v>
      </c>
      <c r="F149" s="98" t="s">
        <v>306</v>
      </c>
      <c r="G149" s="98">
        <v>99511890</v>
      </c>
      <c r="H149" s="98" t="s">
        <v>119</v>
      </c>
      <c r="I149" s="179">
        <v>391752.19</v>
      </c>
      <c r="J149" s="189">
        <f>IFERROR(VLOOKUP($B149,#REF!,#REF!,FALSE),0)</f>
        <v>0</v>
      </c>
      <c r="K149" s="153">
        <f>IFERROR(VLOOKUP($B149,#REF!,#REF!,FALSE),0)</f>
        <v>0</v>
      </c>
      <c r="L149" s="153">
        <f>IFERROR(VLOOKUP($B149,#REF!,#REF!,FALSE),0)</f>
        <v>0</v>
      </c>
      <c r="M149" s="153">
        <f>IFERROR(VLOOKUP($B149,#REF!,#REF!,FALSE),0)</f>
        <v>0</v>
      </c>
      <c r="N149" s="153">
        <f>IFERROR(VLOOKUP($B149,#REF!,#REF!,FALSE),0)</f>
        <v>0</v>
      </c>
      <c r="O149" s="153">
        <f>IFERROR(VLOOKUP($B149,#REF!,#REF!,FALSE),0)</f>
        <v>0</v>
      </c>
      <c r="P149" s="153">
        <f>IFERROR(VLOOKUP($B149,#REF!,#REF!,FALSE),0)</f>
        <v>0</v>
      </c>
      <c r="Q149" s="153">
        <f>IFERROR(VLOOKUP($B149,#REF!,#REF!,FALSE),0)</f>
        <v>0</v>
      </c>
      <c r="R149" s="153">
        <f>IFERROR(VLOOKUP($B149,#REF!,#REF!,FALSE),0)</f>
        <v>0</v>
      </c>
      <c r="S149" s="153">
        <f>IFERROR(VLOOKUP($B149,#REF!,#REF!,FALSE),0)</f>
        <v>0</v>
      </c>
      <c r="T149" s="153">
        <f>IFERROR(VLOOKUP($B149,#REF!,#REF!,FALSE),0)</f>
        <v>0</v>
      </c>
      <c r="U149" s="153">
        <f>IFERROR(VLOOKUP($B149,#REF!,#REF!,FALSE),0)</f>
        <v>0</v>
      </c>
      <c r="V149" s="99"/>
      <c r="W149" s="99">
        <f t="shared" si="22"/>
        <v>0</v>
      </c>
      <c r="X149" s="137">
        <f t="shared" si="21"/>
        <v>391752.19</v>
      </c>
    </row>
    <row r="150" spans="2:24" s="83" customFormat="1" ht="14.25" x14ac:dyDescent="0.2">
      <c r="B150" s="83" t="str">
        <f t="shared" si="14"/>
        <v>99478611</v>
      </c>
      <c r="C150" s="154"/>
      <c r="D150" s="94" t="s">
        <v>55</v>
      </c>
      <c r="E150" s="149" t="s">
        <v>261</v>
      </c>
      <c r="F150" s="95" t="s">
        <v>262</v>
      </c>
      <c r="G150" s="95">
        <v>99478611</v>
      </c>
      <c r="H150" s="95" t="s">
        <v>119</v>
      </c>
      <c r="I150" s="178">
        <v>62595.42</v>
      </c>
      <c r="J150" s="188">
        <f>IFERROR(VLOOKUP($B150,#REF!,#REF!,FALSE),0)</f>
        <v>0</v>
      </c>
      <c r="K150" s="163">
        <f>IFERROR(VLOOKUP($B150,#REF!,#REF!,FALSE),0)</f>
        <v>0</v>
      </c>
      <c r="L150" s="163">
        <f>IFERROR(VLOOKUP($B150,#REF!,#REF!,FALSE),0)</f>
        <v>0</v>
      </c>
      <c r="M150" s="163">
        <f>IFERROR(VLOOKUP($B150,#REF!,#REF!,FALSE),0)</f>
        <v>0</v>
      </c>
      <c r="N150" s="163">
        <f>IFERROR(VLOOKUP($B150,#REF!,#REF!,FALSE),0)</f>
        <v>0</v>
      </c>
      <c r="O150" s="163">
        <f>IFERROR(VLOOKUP($B150,#REF!,#REF!,FALSE),0)</f>
        <v>0</v>
      </c>
      <c r="P150" s="163">
        <f>IFERROR(VLOOKUP($B150,#REF!,#REF!,FALSE),0)</f>
        <v>0</v>
      </c>
      <c r="Q150" s="163">
        <f>IFERROR(VLOOKUP($B150,#REF!,#REF!,FALSE),0)</f>
        <v>0</v>
      </c>
      <c r="R150" s="163">
        <f>IFERROR(VLOOKUP($B150,#REF!,#REF!,FALSE),0)</f>
        <v>0</v>
      </c>
      <c r="S150" s="163">
        <f>IFERROR(VLOOKUP($B150,#REF!,#REF!,FALSE),0)</f>
        <v>0</v>
      </c>
      <c r="T150" s="163">
        <f>IFERROR(VLOOKUP($B150,#REF!,#REF!,FALSE),0)</f>
        <v>0</v>
      </c>
      <c r="U150" s="163">
        <f>IFERROR(VLOOKUP($B150,#REF!,#REF!,FALSE),0)</f>
        <v>0</v>
      </c>
      <c r="V150" s="101"/>
      <c r="W150" s="101">
        <f t="shared" si="22"/>
        <v>0</v>
      </c>
      <c r="X150" s="131">
        <f t="shared" si="21"/>
        <v>62595.42</v>
      </c>
    </row>
    <row r="151" spans="2:24" s="83" customFormat="1" ht="14.25" x14ac:dyDescent="0.2">
      <c r="B151" s="83" t="str">
        <f t="shared" si="14"/>
        <v>99478617</v>
      </c>
      <c r="C151" s="154"/>
      <c r="D151" s="94" t="s">
        <v>55</v>
      </c>
      <c r="E151" s="149" t="s">
        <v>263</v>
      </c>
      <c r="F151" s="95" t="s">
        <v>262</v>
      </c>
      <c r="G151" s="95">
        <v>99478617</v>
      </c>
      <c r="H151" s="95" t="s">
        <v>119</v>
      </c>
      <c r="I151" s="178">
        <v>60736.68</v>
      </c>
      <c r="J151" s="188">
        <f>IFERROR(VLOOKUP($B151,#REF!,#REF!,FALSE),0)</f>
        <v>0</v>
      </c>
      <c r="K151" s="163">
        <f>IFERROR(VLOOKUP($B151,#REF!,#REF!,FALSE),0)</f>
        <v>0</v>
      </c>
      <c r="L151" s="163">
        <f>IFERROR(VLOOKUP($B151,#REF!,#REF!,FALSE),0)</f>
        <v>0</v>
      </c>
      <c r="M151" s="163">
        <f>IFERROR(VLOOKUP($B151,#REF!,#REF!,FALSE),0)</f>
        <v>0</v>
      </c>
      <c r="N151" s="163">
        <f>IFERROR(VLOOKUP($B151,#REF!,#REF!,FALSE),0)</f>
        <v>0</v>
      </c>
      <c r="O151" s="163">
        <f>IFERROR(VLOOKUP($B151,#REF!,#REF!,FALSE),0)</f>
        <v>0</v>
      </c>
      <c r="P151" s="163">
        <f>IFERROR(VLOOKUP($B151,#REF!,#REF!,FALSE),0)</f>
        <v>0</v>
      </c>
      <c r="Q151" s="163">
        <f>IFERROR(VLOOKUP($B151,#REF!,#REF!,FALSE),0)</f>
        <v>0</v>
      </c>
      <c r="R151" s="163">
        <f>IFERROR(VLOOKUP($B151,#REF!,#REF!,FALSE),0)</f>
        <v>0</v>
      </c>
      <c r="S151" s="163">
        <f>IFERROR(VLOOKUP($B151,#REF!,#REF!,FALSE),0)</f>
        <v>0</v>
      </c>
      <c r="T151" s="163">
        <f>IFERROR(VLOOKUP($B151,#REF!,#REF!,FALSE),0)</f>
        <v>0</v>
      </c>
      <c r="U151" s="163">
        <f>IFERROR(VLOOKUP($B151,#REF!,#REF!,FALSE),0)</f>
        <v>0</v>
      </c>
      <c r="V151" s="101"/>
      <c r="W151" s="101">
        <f t="shared" si="22"/>
        <v>0</v>
      </c>
      <c r="X151" s="131">
        <f t="shared" si="21"/>
        <v>60736.68</v>
      </c>
    </row>
    <row r="152" spans="2:24" s="100" customFormat="1" ht="14.25" x14ac:dyDescent="0.2">
      <c r="B152" s="100" t="str">
        <f t="shared" si="14"/>
        <v>99478614</v>
      </c>
      <c r="C152" s="156"/>
      <c r="D152" s="97" t="s">
        <v>55</v>
      </c>
      <c r="E152" s="97" t="s">
        <v>264</v>
      </c>
      <c r="F152" s="98" t="s">
        <v>262</v>
      </c>
      <c r="G152" s="98">
        <v>99478614</v>
      </c>
      <c r="H152" s="98" t="s">
        <v>119</v>
      </c>
      <c r="I152" s="179">
        <v>62594.42</v>
      </c>
      <c r="J152" s="189">
        <f>IFERROR(VLOOKUP($B152,#REF!,#REF!,FALSE),0)</f>
        <v>0</v>
      </c>
      <c r="K152" s="153">
        <f>IFERROR(VLOOKUP($B152,#REF!,#REF!,FALSE),0)</f>
        <v>0</v>
      </c>
      <c r="L152" s="153">
        <f>IFERROR(VLOOKUP($B152,#REF!,#REF!,FALSE),0)</f>
        <v>0</v>
      </c>
      <c r="M152" s="153">
        <f>IFERROR(VLOOKUP($B152,#REF!,#REF!,FALSE),0)</f>
        <v>0</v>
      </c>
      <c r="N152" s="153">
        <f>IFERROR(VLOOKUP($B152,#REF!,#REF!,FALSE),0)</f>
        <v>0</v>
      </c>
      <c r="O152" s="153">
        <f>IFERROR(VLOOKUP($B152,#REF!,#REF!,FALSE),0)</f>
        <v>0</v>
      </c>
      <c r="P152" s="153">
        <f>IFERROR(VLOOKUP($B152,#REF!,#REF!,FALSE),0)</f>
        <v>0</v>
      </c>
      <c r="Q152" s="153">
        <f>IFERROR(VLOOKUP($B152,#REF!,#REF!,FALSE),0)</f>
        <v>0</v>
      </c>
      <c r="R152" s="153">
        <f>IFERROR(VLOOKUP($B152,#REF!,#REF!,FALSE),0)</f>
        <v>0</v>
      </c>
      <c r="S152" s="153">
        <f>IFERROR(VLOOKUP($B152,#REF!,#REF!,FALSE),0)</f>
        <v>0</v>
      </c>
      <c r="T152" s="153">
        <f>IFERROR(VLOOKUP($B152,#REF!,#REF!,FALSE),0)</f>
        <v>0</v>
      </c>
      <c r="U152" s="153">
        <f>IFERROR(VLOOKUP($B152,#REF!,#REF!,FALSE),0)</f>
        <v>0</v>
      </c>
      <c r="V152" s="99"/>
      <c r="W152" s="99">
        <f t="shared" si="22"/>
        <v>0</v>
      </c>
      <c r="X152" s="137">
        <f t="shared" si="21"/>
        <v>62594.42</v>
      </c>
    </row>
    <row r="153" spans="2:24" s="83" customFormat="1" ht="14.25" x14ac:dyDescent="0.2">
      <c r="B153" s="83" t="str">
        <f t="shared" ref="B153:B155" si="23">TEXT(G153,0)</f>
        <v>99505721</v>
      </c>
      <c r="C153" s="154"/>
      <c r="D153" s="149" t="s">
        <v>55</v>
      </c>
      <c r="E153" s="149" t="s">
        <v>279</v>
      </c>
      <c r="F153" s="95" t="s">
        <v>196</v>
      </c>
      <c r="G153" s="95">
        <v>99505721</v>
      </c>
      <c r="H153" s="95" t="s">
        <v>280</v>
      </c>
      <c r="I153" s="178">
        <v>750</v>
      </c>
      <c r="J153" s="188">
        <f>IFERROR(VLOOKUP($B153,#REF!,#REF!,FALSE),0)</f>
        <v>0</v>
      </c>
      <c r="K153" s="150">
        <f>IFERROR(VLOOKUP($B153,#REF!,#REF!,FALSE),0)</f>
        <v>0</v>
      </c>
      <c r="L153" s="150">
        <f>IFERROR(VLOOKUP($B153,#REF!,#REF!,FALSE),0)</f>
        <v>0</v>
      </c>
      <c r="M153" s="150">
        <f>IFERROR(VLOOKUP($B153,#REF!,#REF!,FALSE),0)</f>
        <v>0</v>
      </c>
      <c r="N153" s="150">
        <f>IFERROR(VLOOKUP($B153,#REF!,#REF!,FALSE),0)</f>
        <v>0</v>
      </c>
      <c r="O153" s="150">
        <f>IFERROR(VLOOKUP($B153,#REF!,#REF!,FALSE),0)</f>
        <v>0</v>
      </c>
      <c r="P153" s="150">
        <f>IFERROR(VLOOKUP($B153,#REF!,#REF!,FALSE),0)</f>
        <v>0</v>
      </c>
      <c r="Q153" s="150">
        <f>IFERROR(VLOOKUP($B153,#REF!,#REF!,FALSE),0)</f>
        <v>0</v>
      </c>
      <c r="R153" s="150">
        <f>IFERROR(VLOOKUP($B153,#REF!,#REF!,FALSE),0)</f>
        <v>0</v>
      </c>
      <c r="S153" s="150">
        <f>IFERROR(VLOOKUP($B153,#REF!,#REF!,FALSE),0)</f>
        <v>0</v>
      </c>
      <c r="T153" s="150">
        <f>IFERROR(VLOOKUP($B153,#REF!,#REF!,FALSE),0)</f>
        <v>0</v>
      </c>
      <c r="U153" s="150">
        <f>IFERROR(VLOOKUP($B153,#REF!,#REF!,FALSE),0)</f>
        <v>0</v>
      </c>
      <c r="V153" s="101"/>
      <c r="W153" s="101">
        <f t="shared" ref="W153:W155" si="24">SUM(J153:U153)</f>
        <v>0</v>
      </c>
      <c r="X153" s="131">
        <f t="shared" ref="X153:X158" si="25">I153-W153</f>
        <v>750</v>
      </c>
    </row>
    <row r="154" spans="2:24" s="83" customFormat="1" ht="14.25" x14ac:dyDescent="0.2">
      <c r="B154" s="83" t="str">
        <f t="shared" si="23"/>
        <v>99505724</v>
      </c>
      <c r="C154" s="154"/>
      <c r="D154" s="149" t="s">
        <v>55</v>
      </c>
      <c r="E154" s="149" t="s">
        <v>279</v>
      </c>
      <c r="F154" s="95" t="s">
        <v>196</v>
      </c>
      <c r="G154" s="95">
        <v>99505724</v>
      </c>
      <c r="H154" s="95" t="s">
        <v>280</v>
      </c>
      <c r="I154" s="178">
        <v>750</v>
      </c>
      <c r="J154" s="188">
        <f>IFERROR(VLOOKUP($B154,#REF!,#REF!,FALSE),0)</f>
        <v>0</v>
      </c>
      <c r="K154" s="150">
        <f>IFERROR(VLOOKUP($B154,#REF!,#REF!,FALSE),0)</f>
        <v>0</v>
      </c>
      <c r="L154" s="150">
        <f>IFERROR(VLOOKUP($B154,#REF!,#REF!,FALSE),0)</f>
        <v>0</v>
      </c>
      <c r="M154" s="150">
        <f>IFERROR(VLOOKUP($B154,#REF!,#REF!,FALSE),0)</f>
        <v>0</v>
      </c>
      <c r="N154" s="150">
        <f>IFERROR(VLOOKUP($B154,#REF!,#REF!,FALSE),0)</f>
        <v>0</v>
      </c>
      <c r="O154" s="150">
        <f>IFERROR(VLOOKUP($B154,#REF!,#REF!,FALSE),0)</f>
        <v>0</v>
      </c>
      <c r="P154" s="150">
        <f>IFERROR(VLOOKUP($B154,#REF!,#REF!,FALSE),0)</f>
        <v>0</v>
      </c>
      <c r="Q154" s="150">
        <f>IFERROR(VLOOKUP($B154,#REF!,#REF!,FALSE),0)</f>
        <v>0</v>
      </c>
      <c r="R154" s="150">
        <f>IFERROR(VLOOKUP($B154,#REF!,#REF!,FALSE),0)</f>
        <v>0</v>
      </c>
      <c r="S154" s="150">
        <f>IFERROR(VLOOKUP($B154,#REF!,#REF!,FALSE),0)</f>
        <v>0</v>
      </c>
      <c r="T154" s="150">
        <f>IFERROR(VLOOKUP($B154,#REF!,#REF!,FALSE),0)</f>
        <v>0</v>
      </c>
      <c r="U154" s="150">
        <f>IFERROR(VLOOKUP($B154,#REF!,#REF!,FALSE),0)</f>
        <v>0</v>
      </c>
      <c r="V154" s="101"/>
      <c r="W154" s="101">
        <f t="shared" si="24"/>
        <v>0</v>
      </c>
      <c r="X154" s="131">
        <f t="shared" si="25"/>
        <v>750</v>
      </c>
    </row>
    <row r="155" spans="2:24" s="83" customFormat="1" ht="14.25" x14ac:dyDescent="0.2">
      <c r="B155" s="83" t="str">
        <f t="shared" si="23"/>
        <v>99505700</v>
      </c>
      <c r="C155" s="154"/>
      <c r="D155" s="149" t="s">
        <v>55</v>
      </c>
      <c r="E155" s="149" t="s">
        <v>279</v>
      </c>
      <c r="F155" s="95" t="s">
        <v>196</v>
      </c>
      <c r="G155" s="95">
        <v>99505700</v>
      </c>
      <c r="H155" s="95" t="s">
        <v>280</v>
      </c>
      <c r="I155" s="178">
        <v>750</v>
      </c>
      <c r="J155" s="188">
        <f>IFERROR(VLOOKUP($B155,#REF!,#REF!,FALSE),0)</f>
        <v>0</v>
      </c>
      <c r="K155" s="150">
        <f>IFERROR(VLOOKUP($B155,#REF!,#REF!,FALSE),0)</f>
        <v>0</v>
      </c>
      <c r="L155" s="150">
        <f>IFERROR(VLOOKUP($B155,#REF!,#REF!,FALSE),0)</f>
        <v>0</v>
      </c>
      <c r="M155" s="150">
        <f>IFERROR(VLOOKUP($B155,#REF!,#REF!,FALSE),0)</f>
        <v>0</v>
      </c>
      <c r="N155" s="150">
        <f>IFERROR(VLOOKUP($B155,#REF!,#REF!,FALSE),0)</f>
        <v>0</v>
      </c>
      <c r="O155" s="150">
        <f>IFERROR(VLOOKUP($B155,#REF!,#REF!,FALSE),0)</f>
        <v>0</v>
      </c>
      <c r="P155" s="150">
        <f>IFERROR(VLOOKUP($B155,#REF!,#REF!,FALSE),0)</f>
        <v>0</v>
      </c>
      <c r="Q155" s="150">
        <f>IFERROR(VLOOKUP($B155,#REF!,#REF!,FALSE),0)</f>
        <v>0</v>
      </c>
      <c r="R155" s="150">
        <f>IFERROR(VLOOKUP($B155,#REF!,#REF!,FALSE),0)</f>
        <v>0</v>
      </c>
      <c r="S155" s="150">
        <f>IFERROR(VLOOKUP($B155,#REF!,#REF!,FALSE),0)</f>
        <v>0</v>
      </c>
      <c r="T155" s="150">
        <f>IFERROR(VLOOKUP($B155,#REF!,#REF!,FALSE),0)</f>
        <v>0</v>
      </c>
      <c r="U155" s="150">
        <f>IFERROR(VLOOKUP($B155,#REF!,#REF!,FALSE),0)</f>
        <v>0</v>
      </c>
      <c r="V155" s="101"/>
      <c r="W155" s="101">
        <f t="shared" si="24"/>
        <v>0</v>
      </c>
      <c r="X155" s="131">
        <f t="shared" si="25"/>
        <v>750</v>
      </c>
    </row>
    <row r="156" spans="2:24" s="83" customFormat="1" ht="14.25" x14ac:dyDescent="0.2">
      <c r="B156" s="83" t="str">
        <f t="shared" ref="B156:B204" si="26">TEXT(G156,0)</f>
        <v>99505706</v>
      </c>
      <c r="C156" s="154"/>
      <c r="D156" s="149" t="s">
        <v>55</v>
      </c>
      <c r="E156" s="149" t="s">
        <v>279</v>
      </c>
      <c r="F156" s="95" t="s">
        <v>196</v>
      </c>
      <c r="G156" s="95">
        <v>99505706</v>
      </c>
      <c r="H156" s="95" t="s">
        <v>280</v>
      </c>
      <c r="I156" s="178">
        <v>750</v>
      </c>
      <c r="J156" s="188">
        <f>IFERROR(VLOOKUP($B156,#REF!,#REF!,FALSE),0)</f>
        <v>0</v>
      </c>
      <c r="K156" s="150">
        <f>IFERROR(VLOOKUP($B156,#REF!,#REF!,FALSE),0)</f>
        <v>0</v>
      </c>
      <c r="L156" s="150">
        <f>IFERROR(VLOOKUP($B156,#REF!,#REF!,FALSE),0)</f>
        <v>0</v>
      </c>
      <c r="M156" s="150">
        <f>IFERROR(VLOOKUP($B156,#REF!,#REF!,FALSE),0)</f>
        <v>0</v>
      </c>
      <c r="N156" s="150">
        <f>IFERROR(VLOOKUP($B156,#REF!,#REF!,FALSE),0)</f>
        <v>0</v>
      </c>
      <c r="O156" s="150">
        <f>IFERROR(VLOOKUP($B156,#REF!,#REF!,FALSE),0)</f>
        <v>0</v>
      </c>
      <c r="P156" s="150">
        <f>IFERROR(VLOOKUP($B156,#REF!,#REF!,FALSE),0)</f>
        <v>0</v>
      </c>
      <c r="Q156" s="150">
        <f>IFERROR(VLOOKUP($B156,#REF!,#REF!,FALSE),0)</f>
        <v>0</v>
      </c>
      <c r="R156" s="150">
        <f>IFERROR(VLOOKUP($B156,#REF!,#REF!,FALSE),0)</f>
        <v>0</v>
      </c>
      <c r="S156" s="150">
        <f>IFERROR(VLOOKUP($B156,#REF!,#REF!,FALSE),0)</f>
        <v>0</v>
      </c>
      <c r="T156" s="150">
        <f>IFERROR(VLOOKUP($B156,#REF!,#REF!,FALSE),0)</f>
        <v>0</v>
      </c>
      <c r="U156" s="150">
        <f>IFERROR(VLOOKUP($B156,#REF!,#REF!,FALSE),0)</f>
        <v>0</v>
      </c>
      <c r="V156" s="101"/>
      <c r="W156" s="101">
        <f t="shared" ref="W156:W204" si="27">SUM(J156:U156)</f>
        <v>0</v>
      </c>
      <c r="X156" s="131">
        <f t="shared" si="25"/>
        <v>750</v>
      </c>
    </row>
    <row r="157" spans="2:24" s="83" customFormat="1" ht="14.25" x14ac:dyDescent="0.2">
      <c r="B157" s="83" t="str">
        <f t="shared" si="26"/>
        <v>99505727</v>
      </c>
      <c r="C157" s="154"/>
      <c r="D157" s="149" t="s">
        <v>55</v>
      </c>
      <c r="E157" s="149" t="s">
        <v>279</v>
      </c>
      <c r="F157" s="95" t="s">
        <v>196</v>
      </c>
      <c r="G157" s="95">
        <v>99505727</v>
      </c>
      <c r="H157" s="95" t="s">
        <v>280</v>
      </c>
      <c r="I157" s="178">
        <v>750</v>
      </c>
      <c r="J157" s="188">
        <f>IFERROR(VLOOKUP($B157,#REF!,#REF!,FALSE),0)</f>
        <v>0</v>
      </c>
      <c r="K157" s="150">
        <f>IFERROR(VLOOKUP($B157,#REF!,#REF!,FALSE),0)</f>
        <v>0</v>
      </c>
      <c r="L157" s="150">
        <f>IFERROR(VLOOKUP($B157,#REF!,#REF!,FALSE),0)</f>
        <v>0</v>
      </c>
      <c r="M157" s="150">
        <f>IFERROR(VLOOKUP($B157,#REF!,#REF!,FALSE),0)</f>
        <v>0</v>
      </c>
      <c r="N157" s="150">
        <f>IFERROR(VLOOKUP($B157,#REF!,#REF!,FALSE),0)</f>
        <v>0</v>
      </c>
      <c r="O157" s="150">
        <f>IFERROR(VLOOKUP($B157,#REF!,#REF!,FALSE),0)</f>
        <v>0</v>
      </c>
      <c r="P157" s="150">
        <f>IFERROR(VLOOKUP($B157,#REF!,#REF!,FALSE),0)</f>
        <v>0</v>
      </c>
      <c r="Q157" s="150">
        <f>IFERROR(VLOOKUP($B157,#REF!,#REF!,FALSE),0)</f>
        <v>0</v>
      </c>
      <c r="R157" s="150">
        <f>IFERROR(VLOOKUP($B157,#REF!,#REF!,FALSE),0)</f>
        <v>0</v>
      </c>
      <c r="S157" s="150">
        <f>IFERROR(VLOOKUP($B157,#REF!,#REF!,FALSE),0)</f>
        <v>0</v>
      </c>
      <c r="T157" s="150">
        <f>IFERROR(VLOOKUP($B157,#REF!,#REF!,FALSE),0)</f>
        <v>0</v>
      </c>
      <c r="U157" s="150">
        <f>IFERROR(VLOOKUP($B157,#REF!,#REF!,FALSE),0)</f>
        <v>0</v>
      </c>
      <c r="V157" s="101"/>
      <c r="W157" s="101">
        <f t="shared" si="27"/>
        <v>0</v>
      </c>
      <c r="X157" s="131">
        <f t="shared" si="25"/>
        <v>750</v>
      </c>
    </row>
    <row r="158" spans="2:24" s="83" customFormat="1" ht="14.25" x14ac:dyDescent="0.2">
      <c r="B158" s="83" t="str">
        <f t="shared" si="26"/>
        <v>99505730</v>
      </c>
      <c r="C158" s="154"/>
      <c r="D158" s="149" t="s">
        <v>55</v>
      </c>
      <c r="E158" s="149" t="s">
        <v>279</v>
      </c>
      <c r="F158" s="95" t="s">
        <v>196</v>
      </c>
      <c r="G158" s="95">
        <v>99505730</v>
      </c>
      <c r="H158" s="95" t="s">
        <v>280</v>
      </c>
      <c r="I158" s="178">
        <v>750</v>
      </c>
      <c r="J158" s="188">
        <f>IFERROR(VLOOKUP($B158,#REF!,#REF!,FALSE),0)</f>
        <v>0</v>
      </c>
      <c r="K158" s="150">
        <f>IFERROR(VLOOKUP($B158,#REF!,#REF!,FALSE),0)</f>
        <v>0</v>
      </c>
      <c r="L158" s="150">
        <f>IFERROR(VLOOKUP($B158,#REF!,#REF!,FALSE),0)</f>
        <v>0</v>
      </c>
      <c r="M158" s="150">
        <f>IFERROR(VLOOKUP($B158,#REF!,#REF!,FALSE),0)</f>
        <v>0</v>
      </c>
      <c r="N158" s="150">
        <f>IFERROR(VLOOKUP($B158,#REF!,#REF!,FALSE),0)</f>
        <v>0</v>
      </c>
      <c r="O158" s="150">
        <f>IFERROR(VLOOKUP($B158,#REF!,#REF!,FALSE),0)</f>
        <v>0</v>
      </c>
      <c r="P158" s="150">
        <f>IFERROR(VLOOKUP($B158,#REF!,#REF!,FALSE),0)</f>
        <v>0</v>
      </c>
      <c r="Q158" s="150">
        <f>IFERROR(VLOOKUP($B158,#REF!,#REF!,FALSE),0)</f>
        <v>0</v>
      </c>
      <c r="R158" s="150">
        <f>IFERROR(VLOOKUP($B158,#REF!,#REF!,FALSE),0)</f>
        <v>0</v>
      </c>
      <c r="S158" s="150">
        <f>IFERROR(VLOOKUP($B158,#REF!,#REF!,FALSE),0)</f>
        <v>0</v>
      </c>
      <c r="T158" s="150">
        <f>IFERROR(VLOOKUP($B158,#REF!,#REF!,FALSE),0)</f>
        <v>0</v>
      </c>
      <c r="U158" s="150">
        <f>IFERROR(VLOOKUP($B158,#REF!,#REF!,FALSE),0)</f>
        <v>0</v>
      </c>
      <c r="V158" s="101"/>
      <c r="W158" s="101">
        <f t="shared" si="27"/>
        <v>0</v>
      </c>
      <c r="X158" s="131">
        <f t="shared" si="25"/>
        <v>750</v>
      </c>
    </row>
    <row r="159" spans="2:24" s="83" customFormat="1" ht="14.25" x14ac:dyDescent="0.2">
      <c r="B159" s="83" t="str">
        <f t="shared" si="26"/>
        <v>99505712</v>
      </c>
      <c r="C159" s="154"/>
      <c r="D159" s="149" t="s">
        <v>55</v>
      </c>
      <c r="E159" s="149" t="s">
        <v>279</v>
      </c>
      <c r="F159" s="95" t="s">
        <v>196</v>
      </c>
      <c r="G159" s="95">
        <v>99505712</v>
      </c>
      <c r="H159" s="95" t="s">
        <v>280</v>
      </c>
      <c r="I159" s="178">
        <v>750</v>
      </c>
      <c r="J159" s="188">
        <f>IFERROR(VLOOKUP($B159,#REF!,#REF!,FALSE),0)</f>
        <v>0</v>
      </c>
      <c r="K159" s="150">
        <f>IFERROR(VLOOKUP($B159,#REF!,#REF!,FALSE),0)</f>
        <v>0</v>
      </c>
      <c r="L159" s="150">
        <f>IFERROR(VLOOKUP($B159,#REF!,#REF!,FALSE),0)</f>
        <v>0</v>
      </c>
      <c r="M159" s="150">
        <f>IFERROR(VLOOKUP($B159,#REF!,#REF!,FALSE),0)</f>
        <v>0</v>
      </c>
      <c r="N159" s="150">
        <f>IFERROR(VLOOKUP($B159,#REF!,#REF!,FALSE),0)</f>
        <v>0</v>
      </c>
      <c r="O159" s="150">
        <f>IFERROR(VLOOKUP($B159,#REF!,#REF!,FALSE),0)</f>
        <v>0</v>
      </c>
      <c r="P159" s="150">
        <f>IFERROR(VLOOKUP($B159,#REF!,#REF!,FALSE),0)</f>
        <v>0</v>
      </c>
      <c r="Q159" s="150">
        <f>IFERROR(VLOOKUP($B159,#REF!,#REF!,FALSE),0)</f>
        <v>0</v>
      </c>
      <c r="R159" s="150">
        <f>IFERROR(VLOOKUP($B159,#REF!,#REF!,FALSE),0)</f>
        <v>0</v>
      </c>
      <c r="S159" s="150">
        <f>IFERROR(VLOOKUP($B159,#REF!,#REF!,FALSE),0)</f>
        <v>0</v>
      </c>
      <c r="T159" s="150">
        <f>IFERROR(VLOOKUP($B159,#REF!,#REF!,FALSE),0)</f>
        <v>0</v>
      </c>
      <c r="U159" s="150">
        <f>IFERROR(VLOOKUP($B159,#REF!,#REF!,FALSE),0)</f>
        <v>0</v>
      </c>
      <c r="V159" s="101"/>
      <c r="W159" s="101">
        <f t="shared" ref="W159:W201" si="28">SUM(J159:U159)</f>
        <v>0</v>
      </c>
      <c r="X159" s="131">
        <f t="shared" ref="X159:X201" si="29">I159-W159</f>
        <v>750</v>
      </c>
    </row>
    <row r="160" spans="2:24" s="83" customFormat="1" ht="14.25" x14ac:dyDescent="0.2">
      <c r="B160" s="83" t="str">
        <f t="shared" si="26"/>
        <v>99505715</v>
      </c>
      <c r="C160" s="154"/>
      <c r="D160" s="149" t="s">
        <v>55</v>
      </c>
      <c r="E160" s="149" t="s">
        <v>279</v>
      </c>
      <c r="F160" s="95" t="s">
        <v>196</v>
      </c>
      <c r="G160" s="95">
        <v>99505715</v>
      </c>
      <c r="H160" s="95" t="s">
        <v>280</v>
      </c>
      <c r="I160" s="178">
        <v>750</v>
      </c>
      <c r="J160" s="188">
        <f>IFERROR(VLOOKUP($B160,#REF!,#REF!,FALSE),0)</f>
        <v>0</v>
      </c>
      <c r="K160" s="150">
        <f>IFERROR(VLOOKUP($B160,#REF!,#REF!,FALSE),0)</f>
        <v>0</v>
      </c>
      <c r="L160" s="150">
        <f>IFERROR(VLOOKUP($B160,#REF!,#REF!,FALSE),0)</f>
        <v>0</v>
      </c>
      <c r="M160" s="150">
        <f>IFERROR(VLOOKUP($B160,#REF!,#REF!,FALSE),0)</f>
        <v>0</v>
      </c>
      <c r="N160" s="150">
        <f>IFERROR(VLOOKUP($B160,#REF!,#REF!,FALSE),0)</f>
        <v>0</v>
      </c>
      <c r="O160" s="150">
        <f>IFERROR(VLOOKUP($B160,#REF!,#REF!,FALSE),0)</f>
        <v>0</v>
      </c>
      <c r="P160" s="150">
        <f>IFERROR(VLOOKUP($B160,#REF!,#REF!,FALSE),0)</f>
        <v>0</v>
      </c>
      <c r="Q160" s="150">
        <f>IFERROR(VLOOKUP($B160,#REF!,#REF!,FALSE),0)</f>
        <v>0</v>
      </c>
      <c r="R160" s="150">
        <f>IFERROR(VLOOKUP($B160,#REF!,#REF!,FALSE),0)</f>
        <v>0</v>
      </c>
      <c r="S160" s="150">
        <f>IFERROR(VLOOKUP($B160,#REF!,#REF!,FALSE),0)</f>
        <v>0</v>
      </c>
      <c r="T160" s="150">
        <f>IFERROR(VLOOKUP($B160,#REF!,#REF!,FALSE),0)</f>
        <v>0</v>
      </c>
      <c r="U160" s="150">
        <f>IFERROR(VLOOKUP($B160,#REF!,#REF!,FALSE),0)</f>
        <v>0</v>
      </c>
      <c r="V160" s="101"/>
      <c r="W160" s="101">
        <f t="shared" si="28"/>
        <v>0</v>
      </c>
      <c r="X160" s="131">
        <f t="shared" si="29"/>
        <v>750</v>
      </c>
    </row>
    <row r="161" spans="2:24" s="83" customFormat="1" ht="14.25" x14ac:dyDescent="0.2">
      <c r="B161" s="83" t="str">
        <f t="shared" si="26"/>
        <v>99505733</v>
      </c>
      <c r="C161" s="154"/>
      <c r="D161" s="149" t="s">
        <v>55</v>
      </c>
      <c r="E161" s="149" t="s">
        <v>279</v>
      </c>
      <c r="F161" s="95" t="s">
        <v>196</v>
      </c>
      <c r="G161" s="95">
        <v>99505733</v>
      </c>
      <c r="H161" s="95" t="s">
        <v>280</v>
      </c>
      <c r="I161" s="178">
        <v>750</v>
      </c>
      <c r="J161" s="188">
        <f>IFERROR(VLOOKUP($B161,#REF!,#REF!,FALSE),0)</f>
        <v>0</v>
      </c>
      <c r="K161" s="150">
        <f>IFERROR(VLOOKUP($B161,#REF!,#REF!,FALSE),0)</f>
        <v>0</v>
      </c>
      <c r="L161" s="150">
        <f>IFERROR(VLOOKUP($B161,#REF!,#REF!,FALSE),0)</f>
        <v>0</v>
      </c>
      <c r="M161" s="150">
        <f>IFERROR(VLOOKUP($B161,#REF!,#REF!,FALSE),0)</f>
        <v>0</v>
      </c>
      <c r="N161" s="150">
        <f>IFERROR(VLOOKUP($B161,#REF!,#REF!,FALSE),0)</f>
        <v>0</v>
      </c>
      <c r="O161" s="150">
        <f>IFERROR(VLOOKUP($B161,#REF!,#REF!,FALSE),0)</f>
        <v>0</v>
      </c>
      <c r="P161" s="150">
        <f>IFERROR(VLOOKUP($B161,#REF!,#REF!,FALSE),0)</f>
        <v>0</v>
      </c>
      <c r="Q161" s="150">
        <f>IFERROR(VLOOKUP($B161,#REF!,#REF!,FALSE),0)</f>
        <v>0</v>
      </c>
      <c r="R161" s="150">
        <f>IFERROR(VLOOKUP($B161,#REF!,#REF!,FALSE),0)</f>
        <v>0</v>
      </c>
      <c r="S161" s="150">
        <f>IFERROR(VLOOKUP($B161,#REF!,#REF!,FALSE),0)</f>
        <v>0</v>
      </c>
      <c r="T161" s="150">
        <f>IFERROR(VLOOKUP($B161,#REF!,#REF!,FALSE),0)</f>
        <v>0</v>
      </c>
      <c r="U161" s="150">
        <f>IFERROR(VLOOKUP($B161,#REF!,#REF!,FALSE),0)</f>
        <v>0</v>
      </c>
      <c r="V161" s="101"/>
      <c r="W161" s="101">
        <f t="shared" si="28"/>
        <v>0</v>
      </c>
      <c r="X161" s="131">
        <f t="shared" si="29"/>
        <v>750</v>
      </c>
    </row>
    <row r="162" spans="2:24" s="83" customFormat="1" ht="14.25" x14ac:dyDescent="0.2">
      <c r="B162" s="83" t="str">
        <f t="shared" si="26"/>
        <v>99505718</v>
      </c>
      <c r="C162" s="154"/>
      <c r="D162" s="149" t="s">
        <v>55</v>
      </c>
      <c r="E162" s="149" t="s">
        <v>279</v>
      </c>
      <c r="F162" s="95" t="s">
        <v>196</v>
      </c>
      <c r="G162" s="95">
        <v>99505718</v>
      </c>
      <c r="H162" s="95" t="s">
        <v>280</v>
      </c>
      <c r="I162" s="178">
        <v>750</v>
      </c>
      <c r="J162" s="188">
        <f>IFERROR(VLOOKUP($B162,#REF!,#REF!,FALSE),0)</f>
        <v>0</v>
      </c>
      <c r="K162" s="150">
        <f>IFERROR(VLOOKUP($B162,#REF!,#REF!,FALSE),0)</f>
        <v>0</v>
      </c>
      <c r="L162" s="150">
        <f>IFERROR(VLOOKUP($B162,#REF!,#REF!,FALSE),0)</f>
        <v>0</v>
      </c>
      <c r="M162" s="150">
        <f>IFERROR(VLOOKUP($B162,#REF!,#REF!,FALSE),0)</f>
        <v>0</v>
      </c>
      <c r="N162" s="150">
        <f>IFERROR(VLOOKUP($B162,#REF!,#REF!,FALSE),0)</f>
        <v>0</v>
      </c>
      <c r="O162" s="150">
        <f>IFERROR(VLOOKUP($B162,#REF!,#REF!,FALSE),0)</f>
        <v>0</v>
      </c>
      <c r="P162" s="150">
        <f>IFERROR(VLOOKUP($B162,#REF!,#REF!,FALSE),0)</f>
        <v>0</v>
      </c>
      <c r="Q162" s="150">
        <f>IFERROR(VLOOKUP($B162,#REF!,#REF!,FALSE),0)</f>
        <v>0</v>
      </c>
      <c r="R162" s="150">
        <f>IFERROR(VLOOKUP($B162,#REF!,#REF!,FALSE),0)</f>
        <v>0</v>
      </c>
      <c r="S162" s="150">
        <f>IFERROR(VLOOKUP($B162,#REF!,#REF!,FALSE),0)</f>
        <v>0</v>
      </c>
      <c r="T162" s="150">
        <f>IFERROR(VLOOKUP($B162,#REF!,#REF!,FALSE),0)</f>
        <v>0</v>
      </c>
      <c r="U162" s="150">
        <f>IFERROR(VLOOKUP($B162,#REF!,#REF!,FALSE),0)</f>
        <v>0</v>
      </c>
      <c r="V162" s="101"/>
      <c r="W162" s="101">
        <f t="shared" si="28"/>
        <v>0</v>
      </c>
      <c r="X162" s="131">
        <f t="shared" si="29"/>
        <v>750</v>
      </c>
    </row>
    <row r="163" spans="2:24" s="83" customFormat="1" ht="14.25" x14ac:dyDescent="0.2">
      <c r="B163" s="83" t="str">
        <f t="shared" si="26"/>
        <v>99505703</v>
      </c>
      <c r="C163" s="154"/>
      <c r="D163" s="149" t="s">
        <v>55</v>
      </c>
      <c r="E163" s="149" t="s">
        <v>279</v>
      </c>
      <c r="F163" s="95" t="s">
        <v>196</v>
      </c>
      <c r="G163" s="95">
        <v>99505703</v>
      </c>
      <c r="H163" s="95" t="s">
        <v>280</v>
      </c>
      <c r="I163" s="178">
        <v>750</v>
      </c>
      <c r="J163" s="188">
        <f>IFERROR(VLOOKUP($B163,#REF!,#REF!,FALSE),0)</f>
        <v>0</v>
      </c>
      <c r="K163" s="150">
        <f>IFERROR(VLOOKUP($B163,#REF!,#REF!,FALSE),0)</f>
        <v>0</v>
      </c>
      <c r="L163" s="150">
        <f>IFERROR(VLOOKUP($B163,#REF!,#REF!,FALSE),0)</f>
        <v>0</v>
      </c>
      <c r="M163" s="150">
        <f>IFERROR(VLOOKUP($B163,#REF!,#REF!,FALSE),0)</f>
        <v>0</v>
      </c>
      <c r="N163" s="150">
        <f>IFERROR(VLOOKUP($B163,#REF!,#REF!,FALSE),0)</f>
        <v>0</v>
      </c>
      <c r="O163" s="150">
        <f>IFERROR(VLOOKUP($B163,#REF!,#REF!,FALSE),0)</f>
        <v>0</v>
      </c>
      <c r="P163" s="150">
        <f>IFERROR(VLOOKUP($B163,#REF!,#REF!,FALSE),0)</f>
        <v>0</v>
      </c>
      <c r="Q163" s="150">
        <f>IFERROR(VLOOKUP($B163,#REF!,#REF!,FALSE),0)</f>
        <v>0</v>
      </c>
      <c r="R163" s="150">
        <f>IFERROR(VLOOKUP($B163,#REF!,#REF!,FALSE),0)</f>
        <v>0</v>
      </c>
      <c r="S163" s="150">
        <f>IFERROR(VLOOKUP($B163,#REF!,#REF!,FALSE),0)</f>
        <v>0</v>
      </c>
      <c r="T163" s="150">
        <f>IFERROR(VLOOKUP($B163,#REF!,#REF!,FALSE),0)</f>
        <v>0</v>
      </c>
      <c r="U163" s="150">
        <f>IFERROR(VLOOKUP($B163,#REF!,#REF!,FALSE),0)</f>
        <v>0</v>
      </c>
      <c r="V163" s="101"/>
      <c r="W163" s="101">
        <f t="shared" si="28"/>
        <v>0</v>
      </c>
      <c r="X163" s="131">
        <f t="shared" si="29"/>
        <v>750</v>
      </c>
    </row>
    <row r="164" spans="2:24" s="83" customFormat="1" ht="14.25" x14ac:dyDescent="0.2">
      <c r="B164" s="83" t="str">
        <f t="shared" si="26"/>
        <v>99505709</v>
      </c>
      <c r="C164" s="154"/>
      <c r="D164" s="149" t="s">
        <v>55</v>
      </c>
      <c r="E164" s="149" t="s">
        <v>279</v>
      </c>
      <c r="F164" s="95" t="s">
        <v>196</v>
      </c>
      <c r="G164" s="95">
        <v>99505709</v>
      </c>
      <c r="H164" s="95" t="s">
        <v>280</v>
      </c>
      <c r="I164" s="178">
        <v>750</v>
      </c>
      <c r="J164" s="188">
        <f>IFERROR(VLOOKUP($B164,#REF!,#REF!,FALSE),0)</f>
        <v>0</v>
      </c>
      <c r="K164" s="150">
        <f>IFERROR(VLOOKUP($B164,#REF!,#REF!,FALSE),0)</f>
        <v>0</v>
      </c>
      <c r="L164" s="150">
        <f>IFERROR(VLOOKUP($B164,#REF!,#REF!,FALSE),0)</f>
        <v>0</v>
      </c>
      <c r="M164" s="150">
        <f>IFERROR(VLOOKUP($B164,#REF!,#REF!,FALSE),0)</f>
        <v>0</v>
      </c>
      <c r="N164" s="150">
        <f>IFERROR(VLOOKUP($B164,#REF!,#REF!,FALSE),0)</f>
        <v>0</v>
      </c>
      <c r="O164" s="150">
        <f>IFERROR(VLOOKUP($B164,#REF!,#REF!,FALSE),0)</f>
        <v>0</v>
      </c>
      <c r="P164" s="150">
        <f>IFERROR(VLOOKUP($B164,#REF!,#REF!,FALSE),0)</f>
        <v>0</v>
      </c>
      <c r="Q164" s="150">
        <f>IFERROR(VLOOKUP($B164,#REF!,#REF!,FALSE),0)</f>
        <v>0</v>
      </c>
      <c r="R164" s="150">
        <f>IFERROR(VLOOKUP($B164,#REF!,#REF!,FALSE),0)</f>
        <v>0</v>
      </c>
      <c r="S164" s="150">
        <f>IFERROR(VLOOKUP($B164,#REF!,#REF!,FALSE),0)</f>
        <v>0</v>
      </c>
      <c r="T164" s="150">
        <f>IFERROR(VLOOKUP($B164,#REF!,#REF!,FALSE),0)</f>
        <v>0</v>
      </c>
      <c r="U164" s="150">
        <f>IFERROR(VLOOKUP($B164,#REF!,#REF!,FALSE),0)</f>
        <v>0</v>
      </c>
      <c r="V164" s="101"/>
      <c r="W164" s="101">
        <f t="shared" si="28"/>
        <v>0</v>
      </c>
      <c r="X164" s="131">
        <f t="shared" si="29"/>
        <v>750</v>
      </c>
    </row>
    <row r="165" spans="2:24" s="83" customFormat="1" ht="14.25" x14ac:dyDescent="0.2">
      <c r="B165" s="83" t="str">
        <f t="shared" si="26"/>
        <v>99505790</v>
      </c>
      <c r="C165" s="154"/>
      <c r="D165" s="149" t="s">
        <v>55</v>
      </c>
      <c r="E165" s="149" t="s">
        <v>281</v>
      </c>
      <c r="F165" s="95" t="s">
        <v>196</v>
      </c>
      <c r="G165" s="95">
        <v>99505790</v>
      </c>
      <c r="H165" s="95" t="s">
        <v>280</v>
      </c>
      <c r="I165" s="178">
        <v>1500</v>
      </c>
      <c r="J165" s="188">
        <f>IFERROR(VLOOKUP($B165,#REF!,#REF!,FALSE),0)</f>
        <v>0</v>
      </c>
      <c r="K165" s="150">
        <f>IFERROR(VLOOKUP($B165,#REF!,#REF!,FALSE),0)</f>
        <v>0</v>
      </c>
      <c r="L165" s="150">
        <f>IFERROR(VLOOKUP($B165,#REF!,#REF!,FALSE),0)</f>
        <v>0</v>
      </c>
      <c r="M165" s="150">
        <f>IFERROR(VLOOKUP($B165,#REF!,#REF!,FALSE),0)</f>
        <v>0</v>
      </c>
      <c r="N165" s="150">
        <f>IFERROR(VLOOKUP($B165,#REF!,#REF!,FALSE),0)</f>
        <v>0</v>
      </c>
      <c r="O165" s="150">
        <f>IFERROR(VLOOKUP($B165,#REF!,#REF!,FALSE),0)</f>
        <v>0</v>
      </c>
      <c r="P165" s="150">
        <f>IFERROR(VLOOKUP($B165,#REF!,#REF!,FALSE),0)</f>
        <v>0</v>
      </c>
      <c r="Q165" s="150">
        <f>IFERROR(VLOOKUP($B165,#REF!,#REF!,FALSE),0)</f>
        <v>0</v>
      </c>
      <c r="R165" s="150">
        <f>IFERROR(VLOOKUP($B165,#REF!,#REF!,FALSE),0)</f>
        <v>0</v>
      </c>
      <c r="S165" s="150">
        <f>IFERROR(VLOOKUP($B165,#REF!,#REF!,FALSE),0)</f>
        <v>0</v>
      </c>
      <c r="T165" s="150">
        <f>IFERROR(VLOOKUP($B165,#REF!,#REF!,FALSE),0)</f>
        <v>0</v>
      </c>
      <c r="U165" s="150">
        <f>IFERROR(VLOOKUP($B165,#REF!,#REF!,FALSE),0)</f>
        <v>0</v>
      </c>
      <c r="V165" s="101"/>
      <c r="W165" s="101">
        <f t="shared" si="28"/>
        <v>0</v>
      </c>
      <c r="X165" s="131">
        <f t="shared" si="29"/>
        <v>1500</v>
      </c>
    </row>
    <row r="166" spans="2:24" s="83" customFormat="1" ht="14.25" x14ac:dyDescent="0.2">
      <c r="B166" s="83" t="str">
        <f t="shared" si="26"/>
        <v>99505799</v>
      </c>
      <c r="C166" s="154"/>
      <c r="D166" s="149" t="s">
        <v>55</v>
      </c>
      <c r="E166" s="149" t="s">
        <v>281</v>
      </c>
      <c r="F166" s="95" t="s">
        <v>196</v>
      </c>
      <c r="G166" s="95">
        <v>99505799</v>
      </c>
      <c r="H166" s="95" t="s">
        <v>280</v>
      </c>
      <c r="I166" s="178">
        <v>1500</v>
      </c>
      <c r="J166" s="188">
        <f>IFERROR(VLOOKUP($B166,#REF!,#REF!,FALSE),0)</f>
        <v>0</v>
      </c>
      <c r="K166" s="150">
        <f>IFERROR(VLOOKUP($B166,#REF!,#REF!,FALSE),0)</f>
        <v>0</v>
      </c>
      <c r="L166" s="150">
        <f>IFERROR(VLOOKUP($B166,#REF!,#REF!,FALSE),0)</f>
        <v>0</v>
      </c>
      <c r="M166" s="150">
        <f>IFERROR(VLOOKUP($B166,#REF!,#REF!,FALSE),0)</f>
        <v>0</v>
      </c>
      <c r="N166" s="150">
        <f>IFERROR(VLOOKUP($B166,#REF!,#REF!,FALSE),0)</f>
        <v>0</v>
      </c>
      <c r="O166" s="150">
        <f>IFERROR(VLOOKUP($B166,#REF!,#REF!,FALSE),0)</f>
        <v>0</v>
      </c>
      <c r="P166" s="150">
        <f>IFERROR(VLOOKUP($B166,#REF!,#REF!,FALSE),0)</f>
        <v>0</v>
      </c>
      <c r="Q166" s="150">
        <f>IFERROR(VLOOKUP($B166,#REF!,#REF!,FALSE),0)</f>
        <v>0</v>
      </c>
      <c r="R166" s="150">
        <f>IFERROR(VLOOKUP($B166,#REF!,#REF!,FALSE),0)</f>
        <v>0</v>
      </c>
      <c r="S166" s="150">
        <f>IFERROR(VLOOKUP($B166,#REF!,#REF!,FALSE),0)</f>
        <v>0</v>
      </c>
      <c r="T166" s="150">
        <f>IFERROR(VLOOKUP($B166,#REF!,#REF!,FALSE),0)</f>
        <v>0</v>
      </c>
      <c r="U166" s="150">
        <f>IFERROR(VLOOKUP($B166,#REF!,#REF!,FALSE),0)</f>
        <v>0</v>
      </c>
      <c r="V166" s="101"/>
      <c r="W166" s="101">
        <f t="shared" si="28"/>
        <v>0</v>
      </c>
      <c r="X166" s="131">
        <f t="shared" si="29"/>
        <v>1500</v>
      </c>
    </row>
    <row r="167" spans="2:24" s="83" customFormat="1" ht="14.25" x14ac:dyDescent="0.2">
      <c r="B167" s="83" t="str">
        <f t="shared" si="26"/>
        <v>99505796</v>
      </c>
      <c r="C167" s="154"/>
      <c r="D167" s="149" t="s">
        <v>55</v>
      </c>
      <c r="E167" s="149" t="s">
        <v>281</v>
      </c>
      <c r="F167" s="95" t="s">
        <v>196</v>
      </c>
      <c r="G167" s="95">
        <v>99505796</v>
      </c>
      <c r="H167" s="95" t="s">
        <v>280</v>
      </c>
      <c r="I167" s="178">
        <v>1500</v>
      </c>
      <c r="J167" s="188">
        <f>IFERROR(VLOOKUP($B167,#REF!,#REF!,FALSE),0)</f>
        <v>0</v>
      </c>
      <c r="K167" s="150">
        <f>IFERROR(VLOOKUP($B167,#REF!,#REF!,FALSE),0)</f>
        <v>0</v>
      </c>
      <c r="L167" s="150">
        <f>IFERROR(VLOOKUP($B167,#REF!,#REF!,FALSE),0)</f>
        <v>0</v>
      </c>
      <c r="M167" s="150">
        <f>IFERROR(VLOOKUP($B167,#REF!,#REF!,FALSE),0)</f>
        <v>0</v>
      </c>
      <c r="N167" s="150">
        <f>IFERROR(VLOOKUP($B167,#REF!,#REF!,FALSE),0)</f>
        <v>0</v>
      </c>
      <c r="O167" s="150">
        <f>IFERROR(VLOOKUP($B167,#REF!,#REF!,FALSE),0)</f>
        <v>0</v>
      </c>
      <c r="P167" s="150">
        <f>IFERROR(VLOOKUP($B167,#REF!,#REF!,FALSE),0)</f>
        <v>0</v>
      </c>
      <c r="Q167" s="150">
        <f>IFERROR(VLOOKUP($B167,#REF!,#REF!,FALSE),0)</f>
        <v>0</v>
      </c>
      <c r="R167" s="150">
        <f>IFERROR(VLOOKUP($B167,#REF!,#REF!,FALSE),0)</f>
        <v>0</v>
      </c>
      <c r="S167" s="150">
        <f>IFERROR(VLOOKUP($B167,#REF!,#REF!,FALSE),0)</f>
        <v>0</v>
      </c>
      <c r="T167" s="150">
        <f>IFERROR(VLOOKUP($B167,#REF!,#REF!,FALSE),0)</f>
        <v>0</v>
      </c>
      <c r="U167" s="150">
        <f>IFERROR(VLOOKUP($B167,#REF!,#REF!,FALSE),0)</f>
        <v>0</v>
      </c>
      <c r="V167" s="101"/>
      <c r="W167" s="101">
        <f t="shared" si="28"/>
        <v>0</v>
      </c>
      <c r="X167" s="131">
        <f t="shared" si="29"/>
        <v>1500</v>
      </c>
    </row>
    <row r="168" spans="2:24" s="83" customFormat="1" ht="14.25" x14ac:dyDescent="0.2">
      <c r="B168" s="83" t="str">
        <f t="shared" si="26"/>
        <v>99505802</v>
      </c>
      <c r="C168" s="154"/>
      <c r="D168" s="149" t="s">
        <v>55</v>
      </c>
      <c r="E168" s="149" t="s">
        <v>281</v>
      </c>
      <c r="F168" s="95" t="s">
        <v>196</v>
      </c>
      <c r="G168" s="95">
        <v>99505802</v>
      </c>
      <c r="H168" s="95" t="s">
        <v>280</v>
      </c>
      <c r="I168" s="178">
        <v>1500</v>
      </c>
      <c r="J168" s="188">
        <f>IFERROR(VLOOKUP($B168,#REF!,#REF!,FALSE),0)</f>
        <v>0</v>
      </c>
      <c r="K168" s="150">
        <f>IFERROR(VLOOKUP($B168,#REF!,#REF!,FALSE),0)</f>
        <v>0</v>
      </c>
      <c r="L168" s="150">
        <f>IFERROR(VLOOKUP($B168,#REF!,#REF!,FALSE),0)</f>
        <v>0</v>
      </c>
      <c r="M168" s="150">
        <f>IFERROR(VLOOKUP($B168,#REF!,#REF!,FALSE),0)</f>
        <v>0</v>
      </c>
      <c r="N168" s="150">
        <f>IFERROR(VLOOKUP($B168,#REF!,#REF!,FALSE),0)</f>
        <v>0</v>
      </c>
      <c r="O168" s="150">
        <f>IFERROR(VLOOKUP($B168,#REF!,#REF!,FALSE),0)</f>
        <v>0</v>
      </c>
      <c r="P168" s="150">
        <f>IFERROR(VLOOKUP($B168,#REF!,#REF!,FALSE),0)</f>
        <v>0</v>
      </c>
      <c r="Q168" s="150">
        <f>IFERROR(VLOOKUP($B168,#REF!,#REF!,FALSE),0)</f>
        <v>0</v>
      </c>
      <c r="R168" s="150">
        <f>IFERROR(VLOOKUP($B168,#REF!,#REF!,FALSE),0)</f>
        <v>0</v>
      </c>
      <c r="S168" s="150">
        <f>IFERROR(VLOOKUP($B168,#REF!,#REF!,FALSE),0)</f>
        <v>0</v>
      </c>
      <c r="T168" s="150">
        <f>IFERROR(VLOOKUP($B168,#REF!,#REF!,FALSE),0)</f>
        <v>0</v>
      </c>
      <c r="U168" s="150">
        <f>IFERROR(VLOOKUP($B168,#REF!,#REF!,FALSE),0)</f>
        <v>0</v>
      </c>
      <c r="V168" s="101"/>
      <c r="W168" s="101">
        <f t="shared" si="28"/>
        <v>0</v>
      </c>
      <c r="X168" s="131">
        <f t="shared" si="29"/>
        <v>1500</v>
      </c>
    </row>
    <row r="169" spans="2:24" s="83" customFormat="1" ht="14.25" x14ac:dyDescent="0.2">
      <c r="B169" s="83" t="str">
        <f t="shared" si="26"/>
        <v>99505814</v>
      </c>
      <c r="C169" s="154"/>
      <c r="D169" s="149" t="s">
        <v>55</v>
      </c>
      <c r="E169" s="149" t="s">
        <v>281</v>
      </c>
      <c r="F169" s="95" t="s">
        <v>196</v>
      </c>
      <c r="G169" s="95">
        <v>99505814</v>
      </c>
      <c r="H169" s="95" t="s">
        <v>280</v>
      </c>
      <c r="I169" s="178">
        <v>1500</v>
      </c>
      <c r="J169" s="188">
        <f>IFERROR(VLOOKUP($B169,#REF!,#REF!,FALSE),0)</f>
        <v>0</v>
      </c>
      <c r="K169" s="150">
        <f>IFERROR(VLOOKUP($B169,#REF!,#REF!,FALSE),0)</f>
        <v>0</v>
      </c>
      <c r="L169" s="150">
        <f>IFERROR(VLOOKUP($B169,#REF!,#REF!,FALSE),0)</f>
        <v>0</v>
      </c>
      <c r="M169" s="150">
        <f>IFERROR(VLOOKUP($B169,#REF!,#REF!,FALSE),0)</f>
        <v>0</v>
      </c>
      <c r="N169" s="150">
        <f>IFERROR(VLOOKUP($B169,#REF!,#REF!,FALSE),0)</f>
        <v>0</v>
      </c>
      <c r="O169" s="150">
        <f>IFERROR(VLOOKUP($B169,#REF!,#REF!,FALSE),0)</f>
        <v>0</v>
      </c>
      <c r="P169" s="150">
        <f>IFERROR(VLOOKUP($B169,#REF!,#REF!,FALSE),0)</f>
        <v>0</v>
      </c>
      <c r="Q169" s="150">
        <f>IFERROR(VLOOKUP($B169,#REF!,#REF!,FALSE),0)</f>
        <v>0</v>
      </c>
      <c r="R169" s="150">
        <f>IFERROR(VLOOKUP($B169,#REF!,#REF!,FALSE),0)</f>
        <v>0</v>
      </c>
      <c r="S169" s="150">
        <f>IFERROR(VLOOKUP($B169,#REF!,#REF!,FALSE),0)</f>
        <v>0</v>
      </c>
      <c r="T169" s="150">
        <f>IFERROR(VLOOKUP($B169,#REF!,#REF!,FALSE),0)</f>
        <v>0</v>
      </c>
      <c r="U169" s="150">
        <f>IFERROR(VLOOKUP($B169,#REF!,#REF!,FALSE),0)</f>
        <v>0</v>
      </c>
      <c r="V169" s="101"/>
      <c r="W169" s="101">
        <f t="shared" si="28"/>
        <v>0</v>
      </c>
      <c r="X169" s="131">
        <f t="shared" si="29"/>
        <v>1500</v>
      </c>
    </row>
    <row r="170" spans="2:24" s="83" customFormat="1" ht="14.25" x14ac:dyDescent="0.2">
      <c r="B170" s="83" t="str">
        <f t="shared" si="26"/>
        <v>99505808</v>
      </c>
      <c r="C170" s="154"/>
      <c r="D170" s="149" t="s">
        <v>55</v>
      </c>
      <c r="E170" s="149" t="s">
        <v>281</v>
      </c>
      <c r="F170" s="95" t="s">
        <v>196</v>
      </c>
      <c r="G170" s="95">
        <v>99505808</v>
      </c>
      <c r="H170" s="95" t="s">
        <v>280</v>
      </c>
      <c r="I170" s="178">
        <v>1500</v>
      </c>
      <c r="J170" s="188">
        <f>IFERROR(VLOOKUP($B170,#REF!,#REF!,FALSE),0)</f>
        <v>0</v>
      </c>
      <c r="K170" s="150">
        <f>IFERROR(VLOOKUP($B170,#REF!,#REF!,FALSE),0)</f>
        <v>0</v>
      </c>
      <c r="L170" s="150">
        <f>IFERROR(VLOOKUP($B170,#REF!,#REF!,FALSE),0)</f>
        <v>0</v>
      </c>
      <c r="M170" s="150">
        <f>IFERROR(VLOOKUP($B170,#REF!,#REF!,FALSE),0)</f>
        <v>0</v>
      </c>
      <c r="N170" s="150">
        <f>IFERROR(VLOOKUP($B170,#REF!,#REF!,FALSE),0)</f>
        <v>0</v>
      </c>
      <c r="O170" s="150">
        <f>IFERROR(VLOOKUP($B170,#REF!,#REF!,FALSE),0)</f>
        <v>0</v>
      </c>
      <c r="P170" s="150">
        <f>IFERROR(VLOOKUP($B170,#REF!,#REF!,FALSE),0)</f>
        <v>0</v>
      </c>
      <c r="Q170" s="150">
        <f>IFERROR(VLOOKUP($B170,#REF!,#REF!,FALSE),0)</f>
        <v>0</v>
      </c>
      <c r="R170" s="150">
        <f>IFERROR(VLOOKUP($B170,#REF!,#REF!,FALSE),0)</f>
        <v>0</v>
      </c>
      <c r="S170" s="150">
        <f>IFERROR(VLOOKUP($B170,#REF!,#REF!,FALSE),0)</f>
        <v>0</v>
      </c>
      <c r="T170" s="150">
        <f>IFERROR(VLOOKUP($B170,#REF!,#REF!,FALSE),0)</f>
        <v>0</v>
      </c>
      <c r="U170" s="150">
        <f>IFERROR(VLOOKUP($B170,#REF!,#REF!,FALSE),0)</f>
        <v>0</v>
      </c>
      <c r="V170" s="101"/>
      <c r="W170" s="101">
        <f t="shared" si="28"/>
        <v>0</v>
      </c>
      <c r="X170" s="131">
        <f t="shared" si="29"/>
        <v>1500</v>
      </c>
    </row>
    <row r="171" spans="2:24" s="83" customFormat="1" ht="14.25" x14ac:dyDescent="0.2">
      <c r="B171" s="83" t="str">
        <f t="shared" si="26"/>
        <v>99505784</v>
      </c>
      <c r="C171" s="154"/>
      <c r="D171" s="149" t="s">
        <v>55</v>
      </c>
      <c r="E171" s="149" t="s">
        <v>281</v>
      </c>
      <c r="F171" s="95" t="s">
        <v>196</v>
      </c>
      <c r="G171" s="95">
        <v>99505784</v>
      </c>
      <c r="H171" s="95" t="s">
        <v>280</v>
      </c>
      <c r="I171" s="178">
        <v>1500</v>
      </c>
      <c r="J171" s="188">
        <f>IFERROR(VLOOKUP($B171,#REF!,#REF!,FALSE),0)</f>
        <v>0</v>
      </c>
      <c r="K171" s="150">
        <f>IFERROR(VLOOKUP($B171,#REF!,#REF!,FALSE),0)</f>
        <v>0</v>
      </c>
      <c r="L171" s="150">
        <f>IFERROR(VLOOKUP($B171,#REF!,#REF!,FALSE),0)</f>
        <v>0</v>
      </c>
      <c r="M171" s="150">
        <f>IFERROR(VLOOKUP($B171,#REF!,#REF!,FALSE),0)</f>
        <v>0</v>
      </c>
      <c r="N171" s="150">
        <f>IFERROR(VLOOKUP($B171,#REF!,#REF!,FALSE),0)</f>
        <v>0</v>
      </c>
      <c r="O171" s="150">
        <f>IFERROR(VLOOKUP($B171,#REF!,#REF!,FALSE),0)</f>
        <v>0</v>
      </c>
      <c r="P171" s="150">
        <f>IFERROR(VLOOKUP($B171,#REF!,#REF!,FALSE),0)</f>
        <v>0</v>
      </c>
      <c r="Q171" s="150">
        <f>IFERROR(VLOOKUP($B171,#REF!,#REF!,FALSE),0)</f>
        <v>0</v>
      </c>
      <c r="R171" s="150">
        <f>IFERROR(VLOOKUP($B171,#REF!,#REF!,FALSE),0)</f>
        <v>0</v>
      </c>
      <c r="S171" s="150">
        <f>IFERROR(VLOOKUP($B171,#REF!,#REF!,FALSE),0)</f>
        <v>0</v>
      </c>
      <c r="T171" s="150">
        <f>IFERROR(VLOOKUP($B171,#REF!,#REF!,FALSE),0)</f>
        <v>0</v>
      </c>
      <c r="U171" s="150">
        <f>IFERROR(VLOOKUP($B171,#REF!,#REF!,FALSE),0)</f>
        <v>0</v>
      </c>
      <c r="V171" s="101"/>
      <c r="W171" s="101">
        <f t="shared" si="28"/>
        <v>0</v>
      </c>
      <c r="X171" s="131">
        <f t="shared" si="29"/>
        <v>1500</v>
      </c>
    </row>
    <row r="172" spans="2:24" s="83" customFormat="1" ht="14.25" x14ac:dyDescent="0.2">
      <c r="B172" s="83" t="str">
        <f t="shared" si="26"/>
        <v>99505805</v>
      </c>
      <c r="C172" s="154"/>
      <c r="D172" s="149" t="s">
        <v>55</v>
      </c>
      <c r="E172" s="149" t="s">
        <v>281</v>
      </c>
      <c r="F172" s="95" t="s">
        <v>196</v>
      </c>
      <c r="G172" s="95">
        <v>99505805</v>
      </c>
      <c r="H172" s="95" t="s">
        <v>280</v>
      </c>
      <c r="I172" s="178">
        <v>1500</v>
      </c>
      <c r="J172" s="188">
        <f>IFERROR(VLOOKUP($B172,#REF!,#REF!,FALSE),0)</f>
        <v>0</v>
      </c>
      <c r="K172" s="150">
        <f>IFERROR(VLOOKUP($B172,#REF!,#REF!,FALSE),0)</f>
        <v>0</v>
      </c>
      <c r="L172" s="150">
        <f>IFERROR(VLOOKUP($B172,#REF!,#REF!,FALSE),0)</f>
        <v>0</v>
      </c>
      <c r="M172" s="150">
        <f>IFERROR(VLOOKUP($B172,#REF!,#REF!,FALSE),0)</f>
        <v>0</v>
      </c>
      <c r="N172" s="150">
        <f>IFERROR(VLOOKUP($B172,#REF!,#REF!,FALSE),0)</f>
        <v>0</v>
      </c>
      <c r="O172" s="150">
        <f>IFERROR(VLOOKUP($B172,#REF!,#REF!,FALSE),0)</f>
        <v>0</v>
      </c>
      <c r="P172" s="150">
        <f>IFERROR(VLOOKUP($B172,#REF!,#REF!,FALSE),0)</f>
        <v>0</v>
      </c>
      <c r="Q172" s="150">
        <f>IFERROR(VLOOKUP($B172,#REF!,#REF!,FALSE),0)</f>
        <v>0</v>
      </c>
      <c r="R172" s="150">
        <f>IFERROR(VLOOKUP($B172,#REF!,#REF!,FALSE),0)</f>
        <v>0</v>
      </c>
      <c r="S172" s="150">
        <f>IFERROR(VLOOKUP($B172,#REF!,#REF!,FALSE),0)</f>
        <v>0</v>
      </c>
      <c r="T172" s="150">
        <f>IFERROR(VLOOKUP($B172,#REF!,#REF!,FALSE),0)</f>
        <v>0</v>
      </c>
      <c r="U172" s="150">
        <f>IFERROR(VLOOKUP($B172,#REF!,#REF!,FALSE),0)</f>
        <v>0</v>
      </c>
      <c r="V172" s="101"/>
      <c r="W172" s="101">
        <f t="shared" si="28"/>
        <v>0</v>
      </c>
      <c r="X172" s="131">
        <f t="shared" si="29"/>
        <v>1500</v>
      </c>
    </row>
    <row r="173" spans="2:24" s="83" customFormat="1" ht="14.25" x14ac:dyDescent="0.2">
      <c r="B173" s="83" t="str">
        <f t="shared" si="26"/>
        <v>99505817</v>
      </c>
      <c r="C173" s="154"/>
      <c r="D173" s="149" t="s">
        <v>55</v>
      </c>
      <c r="E173" s="149" t="s">
        <v>281</v>
      </c>
      <c r="F173" s="95" t="s">
        <v>196</v>
      </c>
      <c r="G173" s="95">
        <v>99505817</v>
      </c>
      <c r="H173" s="95" t="s">
        <v>280</v>
      </c>
      <c r="I173" s="178">
        <v>1500</v>
      </c>
      <c r="J173" s="188">
        <f>IFERROR(VLOOKUP($B173,#REF!,#REF!,FALSE),0)</f>
        <v>0</v>
      </c>
      <c r="K173" s="150">
        <f>IFERROR(VLOOKUP($B173,#REF!,#REF!,FALSE),0)</f>
        <v>0</v>
      </c>
      <c r="L173" s="150">
        <f>IFERROR(VLOOKUP($B173,#REF!,#REF!,FALSE),0)</f>
        <v>0</v>
      </c>
      <c r="M173" s="150">
        <f>IFERROR(VLOOKUP($B173,#REF!,#REF!,FALSE),0)</f>
        <v>0</v>
      </c>
      <c r="N173" s="150">
        <f>IFERROR(VLOOKUP($B173,#REF!,#REF!,FALSE),0)</f>
        <v>0</v>
      </c>
      <c r="O173" s="150">
        <f>IFERROR(VLOOKUP($B173,#REF!,#REF!,FALSE),0)</f>
        <v>0</v>
      </c>
      <c r="P173" s="150">
        <f>IFERROR(VLOOKUP($B173,#REF!,#REF!,FALSE),0)</f>
        <v>0</v>
      </c>
      <c r="Q173" s="150">
        <f>IFERROR(VLOOKUP($B173,#REF!,#REF!,FALSE),0)</f>
        <v>0</v>
      </c>
      <c r="R173" s="150">
        <f>IFERROR(VLOOKUP($B173,#REF!,#REF!,FALSE),0)</f>
        <v>0</v>
      </c>
      <c r="S173" s="150">
        <f>IFERROR(VLOOKUP($B173,#REF!,#REF!,FALSE),0)</f>
        <v>0</v>
      </c>
      <c r="T173" s="150">
        <f>IFERROR(VLOOKUP($B173,#REF!,#REF!,FALSE),0)</f>
        <v>0</v>
      </c>
      <c r="U173" s="150">
        <f>IFERROR(VLOOKUP($B173,#REF!,#REF!,FALSE),0)</f>
        <v>0</v>
      </c>
      <c r="V173" s="101"/>
      <c r="W173" s="101">
        <f t="shared" si="28"/>
        <v>0</v>
      </c>
      <c r="X173" s="131">
        <f t="shared" si="29"/>
        <v>1500</v>
      </c>
    </row>
    <row r="174" spans="2:24" s="83" customFormat="1" ht="14.25" x14ac:dyDescent="0.2">
      <c r="B174" s="83" t="str">
        <f t="shared" si="26"/>
        <v>99505787</v>
      </c>
      <c r="C174" s="154"/>
      <c r="D174" s="149" t="s">
        <v>55</v>
      </c>
      <c r="E174" s="149" t="s">
        <v>281</v>
      </c>
      <c r="F174" s="95" t="s">
        <v>196</v>
      </c>
      <c r="G174" s="95">
        <v>99505787</v>
      </c>
      <c r="H174" s="95" t="s">
        <v>280</v>
      </c>
      <c r="I174" s="178">
        <v>1500</v>
      </c>
      <c r="J174" s="188">
        <f>IFERROR(VLOOKUP($B174,#REF!,#REF!,FALSE),0)</f>
        <v>0</v>
      </c>
      <c r="K174" s="150">
        <f>IFERROR(VLOOKUP($B174,#REF!,#REF!,FALSE),0)</f>
        <v>0</v>
      </c>
      <c r="L174" s="150">
        <f>IFERROR(VLOOKUP($B174,#REF!,#REF!,FALSE),0)</f>
        <v>0</v>
      </c>
      <c r="M174" s="150">
        <f>IFERROR(VLOOKUP($B174,#REF!,#REF!,FALSE),0)</f>
        <v>0</v>
      </c>
      <c r="N174" s="150">
        <f>IFERROR(VLOOKUP($B174,#REF!,#REF!,FALSE),0)</f>
        <v>0</v>
      </c>
      <c r="O174" s="150">
        <f>IFERROR(VLOOKUP($B174,#REF!,#REF!,FALSE),0)</f>
        <v>0</v>
      </c>
      <c r="P174" s="150">
        <f>IFERROR(VLOOKUP($B174,#REF!,#REF!,FALSE),0)</f>
        <v>0</v>
      </c>
      <c r="Q174" s="150">
        <f>IFERROR(VLOOKUP($B174,#REF!,#REF!,FALSE),0)</f>
        <v>0</v>
      </c>
      <c r="R174" s="150">
        <f>IFERROR(VLOOKUP($B174,#REF!,#REF!,FALSE),0)</f>
        <v>0</v>
      </c>
      <c r="S174" s="150">
        <f>IFERROR(VLOOKUP($B174,#REF!,#REF!,FALSE),0)</f>
        <v>0</v>
      </c>
      <c r="T174" s="150">
        <f>IFERROR(VLOOKUP($B174,#REF!,#REF!,FALSE),0)</f>
        <v>0</v>
      </c>
      <c r="U174" s="150">
        <f>IFERROR(VLOOKUP($B174,#REF!,#REF!,FALSE),0)</f>
        <v>0</v>
      </c>
      <c r="V174" s="101"/>
      <c r="W174" s="101">
        <f t="shared" si="28"/>
        <v>0</v>
      </c>
      <c r="X174" s="131">
        <f t="shared" si="29"/>
        <v>1500</v>
      </c>
    </row>
    <row r="175" spans="2:24" s="83" customFormat="1" ht="14.25" x14ac:dyDescent="0.2">
      <c r="B175" s="83" t="str">
        <f t="shared" si="26"/>
        <v>99505793</v>
      </c>
      <c r="C175" s="154"/>
      <c r="D175" s="149" t="s">
        <v>55</v>
      </c>
      <c r="E175" s="149" t="s">
        <v>281</v>
      </c>
      <c r="F175" s="95" t="s">
        <v>196</v>
      </c>
      <c r="G175" s="95">
        <v>99505793</v>
      </c>
      <c r="H175" s="95" t="s">
        <v>280</v>
      </c>
      <c r="I175" s="178">
        <v>1500</v>
      </c>
      <c r="J175" s="188">
        <f>IFERROR(VLOOKUP($B175,#REF!,#REF!,FALSE),0)</f>
        <v>0</v>
      </c>
      <c r="K175" s="150">
        <f>IFERROR(VLOOKUP($B175,#REF!,#REF!,FALSE),0)</f>
        <v>0</v>
      </c>
      <c r="L175" s="150">
        <f>IFERROR(VLOOKUP($B175,#REF!,#REF!,FALSE),0)</f>
        <v>0</v>
      </c>
      <c r="M175" s="150">
        <f>IFERROR(VLOOKUP($B175,#REF!,#REF!,FALSE),0)</f>
        <v>0</v>
      </c>
      <c r="N175" s="150">
        <f>IFERROR(VLOOKUP($B175,#REF!,#REF!,FALSE),0)</f>
        <v>0</v>
      </c>
      <c r="O175" s="150">
        <f>IFERROR(VLOOKUP($B175,#REF!,#REF!,FALSE),0)</f>
        <v>0</v>
      </c>
      <c r="P175" s="150">
        <f>IFERROR(VLOOKUP($B175,#REF!,#REF!,FALSE),0)</f>
        <v>0</v>
      </c>
      <c r="Q175" s="150">
        <f>IFERROR(VLOOKUP($B175,#REF!,#REF!,FALSE),0)</f>
        <v>0</v>
      </c>
      <c r="R175" s="150">
        <f>IFERROR(VLOOKUP($B175,#REF!,#REF!,FALSE),0)</f>
        <v>0</v>
      </c>
      <c r="S175" s="150">
        <f>IFERROR(VLOOKUP($B175,#REF!,#REF!,FALSE),0)</f>
        <v>0</v>
      </c>
      <c r="T175" s="150">
        <f>IFERROR(VLOOKUP($B175,#REF!,#REF!,FALSE),0)</f>
        <v>0</v>
      </c>
      <c r="U175" s="150">
        <f>IFERROR(VLOOKUP($B175,#REF!,#REF!,FALSE),0)</f>
        <v>0</v>
      </c>
      <c r="V175" s="101"/>
      <c r="W175" s="101">
        <f t="shared" si="28"/>
        <v>0</v>
      </c>
      <c r="X175" s="131">
        <f t="shared" si="29"/>
        <v>1500</v>
      </c>
    </row>
    <row r="176" spans="2:24" s="83" customFormat="1" ht="14.25" x14ac:dyDescent="0.2">
      <c r="B176" s="83" t="str">
        <f t="shared" si="26"/>
        <v>99505811</v>
      </c>
      <c r="C176" s="154"/>
      <c r="D176" s="149" t="s">
        <v>55</v>
      </c>
      <c r="E176" s="149" t="s">
        <v>281</v>
      </c>
      <c r="F176" s="95" t="s">
        <v>196</v>
      </c>
      <c r="G176" s="95">
        <v>99505811</v>
      </c>
      <c r="H176" s="95" t="s">
        <v>280</v>
      </c>
      <c r="I176" s="178">
        <v>1500</v>
      </c>
      <c r="J176" s="188">
        <f>IFERROR(VLOOKUP($B176,#REF!,#REF!,FALSE),0)</f>
        <v>0</v>
      </c>
      <c r="K176" s="150">
        <f>IFERROR(VLOOKUP($B176,#REF!,#REF!,FALSE),0)</f>
        <v>0</v>
      </c>
      <c r="L176" s="150">
        <f>IFERROR(VLOOKUP($B176,#REF!,#REF!,FALSE),0)</f>
        <v>0</v>
      </c>
      <c r="M176" s="150">
        <f>IFERROR(VLOOKUP($B176,#REF!,#REF!,FALSE),0)</f>
        <v>0</v>
      </c>
      <c r="N176" s="150">
        <f>IFERROR(VLOOKUP($B176,#REF!,#REF!,FALSE),0)</f>
        <v>0</v>
      </c>
      <c r="O176" s="150">
        <f>IFERROR(VLOOKUP($B176,#REF!,#REF!,FALSE),0)</f>
        <v>0</v>
      </c>
      <c r="P176" s="150">
        <f>IFERROR(VLOOKUP($B176,#REF!,#REF!,FALSE),0)</f>
        <v>0</v>
      </c>
      <c r="Q176" s="150">
        <f>IFERROR(VLOOKUP($B176,#REF!,#REF!,FALSE),0)</f>
        <v>0</v>
      </c>
      <c r="R176" s="150">
        <f>IFERROR(VLOOKUP($B176,#REF!,#REF!,FALSE),0)</f>
        <v>0</v>
      </c>
      <c r="S176" s="150">
        <f>IFERROR(VLOOKUP($B176,#REF!,#REF!,FALSE),0)</f>
        <v>0</v>
      </c>
      <c r="T176" s="150">
        <f>IFERROR(VLOOKUP($B176,#REF!,#REF!,FALSE),0)</f>
        <v>0</v>
      </c>
      <c r="U176" s="150">
        <f>IFERROR(VLOOKUP($B176,#REF!,#REF!,FALSE),0)</f>
        <v>0</v>
      </c>
      <c r="V176" s="101"/>
      <c r="W176" s="101">
        <f t="shared" si="28"/>
        <v>0</v>
      </c>
      <c r="X176" s="131">
        <f t="shared" si="29"/>
        <v>1500</v>
      </c>
    </row>
    <row r="177" spans="2:24" s="83" customFormat="1" ht="14.25" x14ac:dyDescent="0.2">
      <c r="B177" s="83" t="str">
        <f t="shared" si="26"/>
        <v>99505739</v>
      </c>
      <c r="C177" s="154"/>
      <c r="D177" s="149" t="s">
        <v>55</v>
      </c>
      <c r="E177" s="149" t="s">
        <v>294</v>
      </c>
      <c r="F177" s="95" t="s">
        <v>196</v>
      </c>
      <c r="G177" s="95">
        <v>99505739</v>
      </c>
      <c r="H177" s="95" t="s">
        <v>295</v>
      </c>
      <c r="I177" s="178">
        <v>8255</v>
      </c>
      <c r="J177" s="188">
        <f>IFERROR(VLOOKUP($B177,#REF!,#REF!,FALSE),0)</f>
        <v>0</v>
      </c>
      <c r="K177" s="150">
        <f>IFERROR(VLOOKUP($B177,#REF!,#REF!,FALSE),0)</f>
        <v>0</v>
      </c>
      <c r="L177" s="150">
        <f>IFERROR(VLOOKUP($B177,#REF!,#REF!,FALSE),0)</f>
        <v>0</v>
      </c>
      <c r="M177" s="150">
        <f>IFERROR(VLOOKUP($B177,#REF!,#REF!,FALSE),0)</f>
        <v>0</v>
      </c>
      <c r="N177" s="150">
        <f>IFERROR(VLOOKUP($B177,#REF!,#REF!,FALSE),0)</f>
        <v>0</v>
      </c>
      <c r="O177" s="150">
        <f>IFERROR(VLOOKUP($B177,#REF!,#REF!,FALSE),0)</f>
        <v>0</v>
      </c>
      <c r="P177" s="150">
        <f>IFERROR(VLOOKUP($B177,#REF!,#REF!,FALSE),0)</f>
        <v>0</v>
      </c>
      <c r="Q177" s="150">
        <f>IFERROR(VLOOKUP($B177,#REF!,#REF!,FALSE),0)</f>
        <v>0</v>
      </c>
      <c r="R177" s="150">
        <f>IFERROR(VLOOKUP($B177,#REF!,#REF!,FALSE),0)</f>
        <v>0</v>
      </c>
      <c r="S177" s="150">
        <f>IFERROR(VLOOKUP($B177,#REF!,#REF!,FALSE),0)</f>
        <v>0</v>
      </c>
      <c r="T177" s="150">
        <f>IFERROR(VLOOKUP($B177,#REF!,#REF!,FALSE),0)</f>
        <v>0</v>
      </c>
      <c r="U177" s="150">
        <f>IFERROR(VLOOKUP($B177,#REF!,#REF!,FALSE),0)</f>
        <v>0</v>
      </c>
      <c r="V177" s="101"/>
      <c r="W177" s="101">
        <f t="shared" si="28"/>
        <v>0</v>
      </c>
      <c r="X177" s="131">
        <f t="shared" si="29"/>
        <v>8255</v>
      </c>
    </row>
    <row r="178" spans="2:24" s="83" customFormat="1" ht="14.25" x14ac:dyDescent="0.2">
      <c r="B178" s="83" t="str">
        <f t="shared" si="26"/>
        <v>99505748</v>
      </c>
      <c r="C178" s="154"/>
      <c r="D178" s="149" t="s">
        <v>55</v>
      </c>
      <c r="E178" s="149" t="s">
        <v>294</v>
      </c>
      <c r="F178" s="95" t="s">
        <v>196</v>
      </c>
      <c r="G178" s="95">
        <v>99505748</v>
      </c>
      <c r="H178" s="95" t="s">
        <v>295</v>
      </c>
      <c r="I178" s="178">
        <v>12765</v>
      </c>
      <c r="J178" s="188">
        <f>IFERROR(VLOOKUP($B178,#REF!,#REF!,FALSE),0)</f>
        <v>0</v>
      </c>
      <c r="K178" s="150">
        <f>IFERROR(VLOOKUP($B178,#REF!,#REF!,FALSE),0)</f>
        <v>0</v>
      </c>
      <c r="L178" s="150">
        <f>IFERROR(VLOOKUP($B178,#REF!,#REF!,FALSE),0)</f>
        <v>0</v>
      </c>
      <c r="M178" s="150">
        <f>IFERROR(VLOOKUP($B178,#REF!,#REF!,FALSE),0)</f>
        <v>0</v>
      </c>
      <c r="N178" s="150">
        <f>IFERROR(VLOOKUP($B178,#REF!,#REF!,FALSE),0)</f>
        <v>0</v>
      </c>
      <c r="O178" s="150">
        <f>IFERROR(VLOOKUP($B178,#REF!,#REF!,FALSE),0)</f>
        <v>0</v>
      </c>
      <c r="P178" s="150">
        <f>IFERROR(VLOOKUP($B178,#REF!,#REF!,FALSE),0)</f>
        <v>0</v>
      </c>
      <c r="Q178" s="150">
        <f>IFERROR(VLOOKUP($B178,#REF!,#REF!,FALSE),0)</f>
        <v>0</v>
      </c>
      <c r="R178" s="150">
        <f>IFERROR(VLOOKUP($B178,#REF!,#REF!,FALSE),0)</f>
        <v>0</v>
      </c>
      <c r="S178" s="150">
        <f>IFERROR(VLOOKUP($B178,#REF!,#REF!,FALSE),0)</f>
        <v>0</v>
      </c>
      <c r="T178" s="150">
        <f>IFERROR(VLOOKUP($B178,#REF!,#REF!,FALSE),0)</f>
        <v>0</v>
      </c>
      <c r="U178" s="150">
        <f>IFERROR(VLOOKUP($B178,#REF!,#REF!,FALSE),0)</f>
        <v>0</v>
      </c>
      <c r="V178" s="101"/>
      <c r="W178" s="101">
        <f t="shared" si="28"/>
        <v>0</v>
      </c>
      <c r="X178" s="131">
        <f t="shared" si="29"/>
        <v>12765</v>
      </c>
    </row>
    <row r="179" spans="2:24" s="83" customFormat="1" ht="14.25" x14ac:dyDescent="0.2">
      <c r="B179" s="83" t="str">
        <f t="shared" si="26"/>
        <v>99505754</v>
      </c>
      <c r="C179" s="154"/>
      <c r="D179" s="149" t="s">
        <v>55</v>
      </c>
      <c r="E179" s="149" t="s">
        <v>294</v>
      </c>
      <c r="F179" s="95" t="s">
        <v>196</v>
      </c>
      <c r="G179" s="95">
        <v>99505754</v>
      </c>
      <c r="H179" s="95" t="s">
        <v>295</v>
      </c>
      <c r="I179" s="178">
        <v>15765</v>
      </c>
      <c r="J179" s="188">
        <f>IFERROR(VLOOKUP($B179,#REF!,#REF!,FALSE),0)</f>
        <v>0</v>
      </c>
      <c r="K179" s="150">
        <f>IFERROR(VLOOKUP($B179,#REF!,#REF!,FALSE),0)</f>
        <v>0</v>
      </c>
      <c r="L179" s="150">
        <f>IFERROR(VLOOKUP($B179,#REF!,#REF!,FALSE),0)</f>
        <v>0</v>
      </c>
      <c r="M179" s="150">
        <f>IFERROR(VLOOKUP($B179,#REF!,#REF!,FALSE),0)</f>
        <v>0</v>
      </c>
      <c r="N179" s="150">
        <f>IFERROR(VLOOKUP($B179,#REF!,#REF!,FALSE),0)</f>
        <v>0</v>
      </c>
      <c r="O179" s="150">
        <f>IFERROR(VLOOKUP($B179,#REF!,#REF!,FALSE),0)</f>
        <v>0</v>
      </c>
      <c r="P179" s="150">
        <f>IFERROR(VLOOKUP($B179,#REF!,#REF!,FALSE),0)</f>
        <v>0</v>
      </c>
      <c r="Q179" s="150">
        <f>IFERROR(VLOOKUP($B179,#REF!,#REF!,FALSE),0)</f>
        <v>0</v>
      </c>
      <c r="R179" s="150">
        <f>IFERROR(VLOOKUP($B179,#REF!,#REF!,FALSE),0)</f>
        <v>0</v>
      </c>
      <c r="S179" s="150">
        <f>IFERROR(VLOOKUP($B179,#REF!,#REF!,FALSE),0)</f>
        <v>0</v>
      </c>
      <c r="T179" s="150">
        <f>IFERROR(VLOOKUP($B179,#REF!,#REF!,FALSE),0)</f>
        <v>0</v>
      </c>
      <c r="U179" s="150">
        <f>IFERROR(VLOOKUP($B179,#REF!,#REF!,FALSE),0)</f>
        <v>0</v>
      </c>
      <c r="V179" s="101"/>
      <c r="W179" s="101">
        <f t="shared" si="28"/>
        <v>0</v>
      </c>
      <c r="X179" s="131">
        <f t="shared" si="29"/>
        <v>15765</v>
      </c>
    </row>
    <row r="180" spans="2:24" s="83" customFormat="1" ht="14.25" x14ac:dyDescent="0.2">
      <c r="B180" s="83" t="str">
        <f t="shared" si="26"/>
        <v>99505736</v>
      </c>
      <c r="C180" s="154"/>
      <c r="D180" s="149" t="s">
        <v>55</v>
      </c>
      <c r="E180" s="149" t="s">
        <v>294</v>
      </c>
      <c r="F180" s="95" t="s">
        <v>196</v>
      </c>
      <c r="G180" s="95">
        <v>99505736</v>
      </c>
      <c r="H180" s="95" t="s">
        <v>295</v>
      </c>
      <c r="I180" s="178">
        <v>8255</v>
      </c>
      <c r="J180" s="188">
        <f>IFERROR(VLOOKUP($B180,#REF!,#REF!,FALSE),0)</f>
        <v>0</v>
      </c>
      <c r="K180" s="150">
        <f>IFERROR(VLOOKUP($B180,#REF!,#REF!,FALSE),0)</f>
        <v>0</v>
      </c>
      <c r="L180" s="150">
        <f>IFERROR(VLOOKUP($B180,#REF!,#REF!,FALSE),0)</f>
        <v>0</v>
      </c>
      <c r="M180" s="150">
        <f>IFERROR(VLOOKUP($B180,#REF!,#REF!,FALSE),0)</f>
        <v>0</v>
      </c>
      <c r="N180" s="150">
        <f>IFERROR(VLOOKUP($B180,#REF!,#REF!,FALSE),0)</f>
        <v>0</v>
      </c>
      <c r="O180" s="150">
        <f>IFERROR(VLOOKUP($B180,#REF!,#REF!,FALSE),0)</f>
        <v>0</v>
      </c>
      <c r="P180" s="150">
        <f>IFERROR(VLOOKUP($B180,#REF!,#REF!,FALSE),0)</f>
        <v>0</v>
      </c>
      <c r="Q180" s="150">
        <f>IFERROR(VLOOKUP($B180,#REF!,#REF!,FALSE),0)</f>
        <v>0</v>
      </c>
      <c r="R180" s="150">
        <f>IFERROR(VLOOKUP($B180,#REF!,#REF!,FALSE),0)</f>
        <v>0</v>
      </c>
      <c r="S180" s="150">
        <f>IFERROR(VLOOKUP($B180,#REF!,#REF!,FALSE),0)</f>
        <v>0</v>
      </c>
      <c r="T180" s="150">
        <f>IFERROR(VLOOKUP($B180,#REF!,#REF!,FALSE),0)</f>
        <v>0</v>
      </c>
      <c r="U180" s="150">
        <f>IFERROR(VLOOKUP($B180,#REF!,#REF!,FALSE),0)</f>
        <v>0</v>
      </c>
      <c r="V180" s="101"/>
      <c r="W180" s="101">
        <f t="shared" si="28"/>
        <v>0</v>
      </c>
      <c r="X180" s="131">
        <f t="shared" si="29"/>
        <v>8255</v>
      </c>
    </row>
    <row r="181" spans="2:24" s="83" customFormat="1" ht="14.25" x14ac:dyDescent="0.2">
      <c r="B181" s="83" t="str">
        <f t="shared" si="26"/>
        <v>99505751</v>
      </c>
      <c r="C181" s="154"/>
      <c r="D181" s="149" t="s">
        <v>55</v>
      </c>
      <c r="E181" s="149" t="s">
        <v>294</v>
      </c>
      <c r="F181" s="95" t="s">
        <v>196</v>
      </c>
      <c r="G181" s="95">
        <v>99505751</v>
      </c>
      <c r="H181" s="95" t="s">
        <v>295</v>
      </c>
      <c r="I181" s="178">
        <v>14755</v>
      </c>
      <c r="J181" s="188">
        <f>IFERROR(VLOOKUP($B181,#REF!,#REF!,FALSE),0)</f>
        <v>0</v>
      </c>
      <c r="K181" s="150">
        <f>IFERROR(VLOOKUP($B181,#REF!,#REF!,FALSE),0)</f>
        <v>0</v>
      </c>
      <c r="L181" s="150">
        <f>IFERROR(VLOOKUP($B181,#REF!,#REF!,FALSE),0)</f>
        <v>0</v>
      </c>
      <c r="M181" s="150">
        <f>IFERROR(VLOOKUP($B181,#REF!,#REF!,FALSE),0)</f>
        <v>0</v>
      </c>
      <c r="N181" s="150">
        <f>IFERROR(VLOOKUP($B181,#REF!,#REF!,FALSE),0)</f>
        <v>0</v>
      </c>
      <c r="O181" s="150">
        <f>IFERROR(VLOOKUP($B181,#REF!,#REF!,FALSE),0)</f>
        <v>0</v>
      </c>
      <c r="P181" s="150">
        <f>IFERROR(VLOOKUP($B181,#REF!,#REF!,FALSE),0)</f>
        <v>0</v>
      </c>
      <c r="Q181" s="150">
        <f>IFERROR(VLOOKUP($B181,#REF!,#REF!,FALSE),0)</f>
        <v>0</v>
      </c>
      <c r="R181" s="150">
        <f>IFERROR(VLOOKUP($B181,#REF!,#REF!,FALSE),0)</f>
        <v>0</v>
      </c>
      <c r="S181" s="150">
        <f>IFERROR(VLOOKUP($B181,#REF!,#REF!,FALSE),0)</f>
        <v>0</v>
      </c>
      <c r="T181" s="150">
        <f>IFERROR(VLOOKUP($B181,#REF!,#REF!,FALSE),0)</f>
        <v>0</v>
      </c>
      <c r="U181" s="150">
        <f>IFERROR(VLOOKUP($B181,#REF!,#REF!,FALSE),0)</f>
        <v>0</v>
      </c>
      <c r="V181" s="101"/>
      <c r="W181" s="101">
        <f t="shared" si="28"/>
        <v>0</v>
      </c>
      <c r="X181" s="131">
        <f t="shared" si="29"/>
        <v>14755</v>
      </c>
    </row>
    <row r="182" spans="2:24" s="83" customFormat="1" ht="14.25" x14ac:dyDescent="0.2">
      <c r="B182" s="83" t="str">
        <f t="shared" si="26"/>
        <v>99505766</v>
      </c>
      <c r="C182" s="154"/>
      <c r="D182" s="149" t="s">
        <v>55</v>
      </c>
      <c r="E182" s="149" t="s">
        <v>294</v>
      </c>
      <c r="F182" s="95" t="s">
        <v>196</v>
      </c>
      <c r="G182" s="95">
        <v>99505766</v>
      </c>
      <c r="H182" s="95" t="s">
        <v>295</v>
      </c>
      <c r="I182" s="178">
        <v>15510</v>
      </c>
      <c r="J182" s="188">
        <f>IFERROR(VLOOKUP($B182,#REF!,#REF!,FALSE),0)</f>
        <v>0</v>
      </c>
      <c r="K182" s="150">
        <f>IFERROR(VLOOKUP($B182,#REF!,#REF!,FALSE),0)</f>
        <v>0</v>
      </c>
      <c r="L182" s="150">
        <f>IFERROR(VLOOKUP($B182,#REF!,#REF!,FALSE),0)</f>
        <v>0</v>
      </c>
      <c r="M182" s="150">
        <f>IFERROR(VLOOKUP($B182,#REF!,#REF!,FALSE),0)</f>
        <v>0</v>
      </c>
      <c r="N182" s="150">
        <f>IFERROR(VLOOKUP($B182,#REF!,#REF!,FALSE),0)</f>
        <v>0</v>
      </c>
      <c r="O182" s="150">
        <f>IFERROR(VLOOKUP($B182,#REF!,#REF!,FALSE),0)</f>
        <v>0</v>
      </c>
      <c r="P182" s="150">
        <f>IFERROR(VLOOKUP($B182,#REF!,#REF!,FALSE),0)</f>
        <v>0</v>
      </c>
      <c r="Q182" s="150">
        <f>IFERROR(VLOOKUP($B182,#REF!,#REF!,FALSE),0)</f>
        <v>0</v>
      </c>
      <c r="R182" s="150">
        <f>IFERROR(VLOOKUP($B182,#REF!,#REF!,FALSE),0)</f>
        <v>0</v>
      </c>
      <c r="S182" s="150">
        <f>IFERROR(VLOOKUP($B182,#REF!,#REF!,FALSE),0)</f>
        <v>0</v>
      </c>
      <c r="T182" s="150">
        <f>IFERROR(VLOOKUP($B182,#REF!,#REF!,FALSE),0)</f>
        <v>0</v>
      </c>
      <c r="U182" s="150">
        <f>IFERROR(VLOOKUP($B182,#REF!,#REF!,FALSE),0)</f>
        <v>0</v>
      </c>
      <c r="V182" s="101"/>
      <c r="W182" s="101">
        <f t="shared" si="28"/>
        <v>0</v>
      </c>
      <c r="X182" s="131">
        <f t="shared" si="29"/>
        <v>15510</v>
      </c>
    </row>
    <row r="183" spans="2:24" s="83" customFormat="1" ht="14.25" x14ac:dyDescent="0.2">
      <c r="B183" s="83" t="str">
        <f t="shared" si="26"/>
        <v>99505760</v>
      </c>
      <c r="C183" s="154"/>
      <c r="D183" s="149" t="s">
        <v>55</v>
      </c>
      <c r="E183" s="149" t="s">
        <v>294</v>
      </c>
      <c r="F183" s="95" t="s">
        <v>196</v>
      </c>
      <c r="G183" s="95">
        <v>99505760</v>
      </c>
      <c r="H183" s="95" t="s">
        <v>295</v>
      </c>
      <c r="I183" s="178">
        <v>8255</v>
      </c>
      <c r="J183" s="188">
        <f>IFERROR(VLOOKUP($B183,#REF!,#REF!,FALSE),0)</f>
        <v>0</v>
      </c>
      <c r="K183" s="150">
        <f>IFERROR(VLOOKUP($B183,#REF!,#REF!,FALSE),0)</f>
        <v>0</v>
      </c>
      <c r="L183" s="150">
        <f>IFERROR(VLOOKUP($B183,#REF!,#REF!,FALSE),0)</f>
        <v>0</v>
      </c>
      <c r="M183" s="150">
        <f>IFERROR(VLOOKUP($B183,#REF!,#REF!,FALSE),0)</f>
        <v>0</v>
      </c>
      <c r="N183" s="150">
        <f>IFERROR(VLOOKUP($B183,#REF!,#REF!,FALSE),0)</f>
        <v>0</v>
      </c>
      <c r="O183" s="150">
        <f>IFERROR(VLOOKUP($B183,#REF!,#REF!,FALSE),0)</f>
        <v>0</v>
      </c>
      <c r="P183" s="150">
        <f>IFERROR(VLOOKUP($B183,#REF!,#REF!,FALSE),0)</f>
        <v>0</v>
      </c>
      <c r="Q183" s="150">
        <f>IFERROR(VLOOKUP($B183,#REF!,#REF!,FALSE),0)</f>
        <v>0</v>
      </c>
      <c r="R183" s="150">
        <f>IFERROR(VLOOKUP($B183,#REF!,#REF!,FALSE),0)</f>
        <v>0</v>
      </c>
      <c r="S183" s="150">
        <f>IFERROR(VLOOKUP($B183,#REF!,#REF!,FALSE),0)</f>
        <v>0</v>
      </c>
      <c r="T183" s="150">
        <f>IFERROR(VLOOKUP($B183,#REF!,#REF!,FALSE),0)</f>
        <v>0</v>
      </c>
      <c r="U183" s="150">
        <f>IFERROR(VLOOKUP($B183,#REF!,#REF!,FALSE),0)</f>
        <v>0</v>
      </c>
      <c r="V183" s="101"/>
      <c r="W183" s="101">
        <f t="shared" si="28"/>
        <v>0</v>
      </c>
      <c r="X183" s="131">
        <f t="shared" si="29"/>
        <v>8255</v>
      </c>
    </row>
    <row r="184" spans="2:24" s="83" customFormat="1" ht="14.25" x14ac:dyDescent="0.2">
      <c r="B184" s="83" t="str">
        <f t="shared" si="26"/>
        <v>99505769</v>
      </c>
      <c r="C184" s="154"/>
      <c r="D184" s="149" t="s">
        <v>55</v>
      </c>
      <c r="E184" s="149" t="s">
        <v>294</v>
      </c>
      <c r="F184" s="95" t="s">
        <v>196</v>
      </c>
      <c r="G184" s="95">
        <v>99505769</v>
      </c>
      <c r="H184" s="95" t="s">
        <v>295</v>
      </c>
      <c r="I184" s="178">
        <v>8255</v>
      </c>
      <c r="J184" s="188">
        <f>IFERROR(VLOOKUP($B184,#REF!,#REF!,FALSE),0)</f>
        <v>0</v>
      </c>
      <c r="K184" s="150">
        <f>IFERROR(VLOOKUP($B184,#REF!,#REF!,FALSE),0)</f>
        <v>0</v>
      </c>
      <c r="L184" s="150">
        <f>IFERROR(VLOOKUP($B184,#REF!,#REF!,FALSE),0)</f>
        <v>0</v>
      </c>
      <c r="M184" s="150">
        <f>IFERROR(VLOOKUP($B184,#REF!,#REF!,FALSE),0)</f>
        <v>0</v>
      </c>
      <c r="N184" s="150">
        <f>IFERROR(VLOOKUP($B184,#REF!,#REF!,FALSE),0)</f>
        <v>0</v>
      </c>
      <c r="O184" s="150">
        <f>IFERROR(VLOOKUP($B184,#REF!,#REF!,FALSE),0)</f>
        <v>0</v>
      </c>
      <c r="P184" s="150">
        <f>IFERROR(VLOOKUP($B184,#REF!,#REF!,FALSE),0)</f>
        <v>0</v>
      </c>
      <c r="Q184" s="150">
        <f>IFERROR(VLOOKUP($B184,#REF!,#REF!,FALSE),0)</f>
        <v>0</v>
      </c>
      <c r="R184" s="150">
        <f>IFERROR(VLOOKUP($B184,#REF!,#REF!,FALSE),0)</f>
        <v>0</v>
      </c>
      <c r="S184" s="150">
        <f>IFERROR(VLOOKUP($B184,#REF!,#REF!,FALSE),0)</f>
        <v>0</v>
      </c>
      <c r="T184" s="150">
        <f>IFERROR(VLOOKUP($B184,#REF!,#REF!,FALSE),0)</f>
        <v>0</v>
      </c>
      <c r="U184" s="150">
        <f>IFERROR(VLOOKUP($B184,#REF!,#REF!,FALSE),0)</f>
        <v>0</v>
      </c>
      <c r="V184" s="101"/>
      <c r="W184" s="101">
        <f t="shared" si="28"/>
        <v>0</v>
      </c>
      <c r="X184" s="131">
        <f t="shared" si="29"/>
        <v>8255</v>
      </c>
    </row>
    <row r="185" spans="2:24" s="83" customFormat="1" ht="14.25" x14ac:dyDescent="0.2">
      <c r="B185" s="83" t="str">
        <f t="shared" si="26"/>
        <v>99505742</v>
      </c>
      <c r="C185" s="154"/>
      <c r="D185" s="149" t="s">
        <v>55</v>
      </c>
      <c r="E185" s="149" t="s">
        <v>294</v>
      </c>
      <c r="F185" s="95" t="s">
        <v>196</v>
      </c>
      <c r="G185" s="95">
        <v>99505742</v>
      </c>
      <c r="H185" s="95" t="s">
        <v>295</v>
      </c>
      <c r="I185" s="178">
        <v>8255</v>
      </c>
      <c r="J185" s="188">
        <f>IFERROR(VLOOKUP($B185,#REF!,#REF!,FALSE),0)</f>
        <v>0</v>
      </c>
      <c r="K185" s="150">
        <f>IFERROR(VLOOKUP($B185,#REF!,#REF!,FALSE),0)</f>
        <v>0</v>
      </c>
      <c r="L185" s="150">
        <f>IFERROR(VLOOKUP($B185,#REF!,#REF!,FALSE),0)</f>
        <v>0</v>
      </c>
      <c r="M185" s="150">
        <f>IFERROR(VLOOKUP($B185,#REF!,#REF!,FALSE),0)</f>
        <v>0</v>
      </c>
      <c r="N185" s="150">
        <f>IFERROR(VLOOKUP($B185,#REF!,#REF!,FALSE),0)</f>
        <v>0</v>
      </c>
      <c r="O185" s="150">
        <f>IFERROR(VLOOKUP($B185,#REF!,#REF!,FALSE),0)</f>
        <v>0</v>
      </c>
      <c r="P185" s="150">
        <f>IFERROR(VLOOKUP($B185,#REF!,#REF!,FALSE),0)</f>
        <v>0</v>
      </c>
      <c r="Q185" s="150">
        <f>IFERROR(VLOOKUP($B185,#REF!,#REF!,FALSE),0)</f>
        <v>0</v>
      </c>
      <c r="R185" s="150">
        <f>IFERROR(VLOOKUP($B185,#REF!,#REF!,FALSE),0)</f>
        <v>0</v>
      </c>
      <c r="S185" s="150">
        <f>IFERROR(VLOOKUP($B185,#REF!,#REF!,FALSE),0)</f>
        <v>0</v>
      </c>
      <c r="T185" s="150">
        <f>IFERROR(VLOOKUP($B185,#REF!,#REF!,FALSE),0)</f>
        <v>0</v>
      </c>
      <c r="U185" s="150">
        <f>IFERROR(VLOOKUP($B185,#REF!,#REF!,FALSE),0)</f>
        <v>0</v>
      </c>
      <c r="V185" s="101"/>
      <c r="W185" s="101">
        <f t="shared" si="28"/>
        <v>0</v>
      </c>
      <c r="X185" s="131">
        <f t="shared" si="29"/>
        <v>8255</v>
      </c>
    </row>
    <row r="186" spans="2:24" s="83" customFormat="1" ht="14.25" x14ac:dyDescent="0.2">
      <c r="B186" s="83" t="str">
        <f t="shared" si="26"/>
        <v>99505745</v>
      </c>
      <c r="C186" s="154"/>
      <c r="D186" s="149" t="s">
        <v>55</v>
      </c>
      <c r="E186" s="149" t="s">
        <v>294</v>
      </c>
      <c r="F186" s="95" t="s">
        <v>196</v>
      </c>
      <c r="G186" s="95">
        <v>99505745</v>
      </c>
      <c r="H186" s="95" t="s">
        <v>295</v>
      </c>
      <c r="I186" s="178">
        <v>8255</v>
      </c>
      <c r="J186" s="188">
        <f>IFERROR(VLOOKUP($B186,#REF!,#REF!,FALSE),0)</f>
        <v>0</v>
      </c>
      <c r="K186" s="150">
        <f>IFERROR(VLOOKUP($B186,#REF!,#REF!,FALSE),0)</f>
        <v>0</v>
      </c>
      <c r="L186" s="150">
        <f>IFERROR(VLOOKUP($B186,#REF!,#REF!,FALSE),0)</f>
        <v>0</v>
      </c>
      <c r="M186" s="150">
        <f>IFERROR(VLOOKUP($B186,#REF!,#REF!,FALSE),0)</f>
        <v>0</v>
      </c>
      <c r="N186" s="150">
        <f>IFERROR(VLOOKUP($B186,#REF!,#REF!,FALSE),0)</f>
        <v>0</v>
      </c>
      <c r="O186" s="150">
        <f>IFERROR(VLOOKUP($B186,#REF!,#REF!,FALSE),0)</f>
        <v>0</v>
      </c>
      <c r="P186" s="150">
        <f>IFERROR(VLOOKUP($B186,#REF!,#REF!,FALSE),0)</f>
        <v>0</v>
      </c>
      <c r="Q186" s="150">
        <f>IFERROR(VLOOKUP($B186,#REF!,#REF!,FALSE),0)</f>
        <v>0</v>
      </c>
      <c r="R186" s="150">
        <f>IFERROR(VLOOKUP($B186,#REF!,#REF!,FALSE),0)</f>
        <v>0</v>
      </c>
      <c r="S186" s="150">
        <f>IFERROR(VLOOKUP($B186,#REF!,#REF!,FALSE),0)</f>
        <v>0</v>
      </c>
      <c r="T186" s="150">
        <f>IFERROR(VLOOKUP($B186,#REF!,#REF!,FALSE),0)</f>
        <v>0</v>
      </c>
      <c r="U186" s="150">
        <f>IFERROR(VLOOKUP($B186,#REF!,#REF!,FALSE),0)</f>
        <v>0</v>
      </c>
      <c r="V186" s="101"/>
      <c r="W186" s="101">
        <f t="shared" si="28"/>
        <v>0</v>
      </c>
      <c r="X186" s="131">
        <f t="shared" si="29"/>
        <v>8255</v>
      </c>
    </row>
    <row r="187" spans="2:24" s="83" customFormat="1" ht="14.25" x14ac:dyDescent="0.2">
      <c r="B187" s="83" t="str">
        <f t="shared" si="26"/>
        <v>99505757</v>
      </c>
      <c r="C187" s="154"/>
      <c r="D187" s="149" t="s">
        <v>55</v>
      </c>
      <c r="E187" s="149" t="s">
        <v>294</v>
      </c>
      <c r="F187" s="95" t="s">
        <v>196</v>
      </c>
      <c r="G187" s="95">
        <v>99505757</v>
      </c>
      <c r="H187" s="95" t="s">
        <v>295</v>
      </c>
      <c r="I187" s="178">
        <v>15255</v>
      </c>
      <c r="J187" s="188">
        <f>IFERROR(VLOOKUP($B187,#REF!,#REF!,FALSE),0)</f>
        <v>0</v>
      </c>
      <c r="K187" s="150">
        <f>IFERROR(VLOOKUP($B187,#REF!,#REF!,FALSE),0)</f>
        <v>0</v>
      </c>
      <c r="L187" s="150">
        <f>IFERROR(VLOOKUP($B187,#REF!,#REF!,FALSE),0)</f>
        <v>0</v>
      </c>
      <c r="M187" s="150">
        <f>IFERROR(VLOOKUP($B187,#REF!,#REF!,FALSE),0)</f>
        <v>0</v>
      </c>
      <c r="N187" s="150">
        <f>IFERROR(VLOOKUP($B187,#REF!,#REF!,FALSE),0)</f>
        <v>0</v>
      </c>
      <c r="O187" s="150">
        <f>IFERROR(VLOOKUP($B187,#REF!,#REF!,FALSE),0)</f>
        <v>0</v>
      </c>
      <c r="P187" s="150">
        <f>IFERROR(VLOOKUP($B187,#REF!,#REF!,FALSE),0)</f>
        <v>0</v>
      </c>
      <c r="Q187" s="150">
        <f>IFERROR(VLOOKUP($B187,#REF!,#REF!,FALSE),0)</f>
        <v>0</v>
      </c>
      <c r="R187" s="150">
        <f>IFERROR(VLOOKUP($B187,#REF!,#REF!,FALSE),0)</f>
        <v>0</v>
      </c>
      <c r="S187" s="150">
        <f>IFERROR(VLOOKUP($B187,#REF!,#REF!,FALSE),0)</f>
        <v>0</v>
      </c>
      <c r="T187" s="150">
        <f>IFERROR(VLOOKUP($B187,#REF!,#REF!,FALSE),0)</f>
        <v>0</v>
      </c>
      <c r="U187" s="150">
        <f>IFERROR(VLOOKUP($B187,#REF!,#REF!,FALSE),0)</f>
        <v>0</v>
      </c>
      <c r="V187" s="101"/>
      <c r="W187" s="101">
        <f t="shared" si="28"/>
        <v>0</v>
      </c>
      <c r="X187" s="131">
        <f t="shared" si="29"/>
        <v>15255</v>
      </c>
    </row>
    <row r="188" spans="2:24" s="83" customFormat="1" ht="14.25" x14ac:dyDescent="0.2">
      <c r="B188" s="83" t="str">
        <f t="shared" si="26"/>
        <v>99505763</v>
      </c>
      <c r="C188" s="154"/>
      <c r="D188" s="149" t="s">
        <v>55</v>
      </c>
      <c r="E188" s="149" t="s">
        <v>294</v>
      </c>
      <c r="F188" s="95" t="s">
        <v>196</v>
      </c>
      <c r="G188" s="95">
        <v>99505763</v>
      </c>
      <c r="H188" s="95" t="s">
        <v>295</v>
      </c>
      <c r="I188" s="178">
        <v>15765</v>
      </c>
      <c r="J188" s="188">
        <f>IFERROR(VLOOKUP($B188,#REF!,#REF!,FALSE),0)</f>
        <v>0</v>
      </c>
      <c r="K188" s="150">
        <f>IFERROR(VLOOKUP($B188,#REF!,#REF!,FALSE),0)</f>
        <v>0</v>
      </c>
      <c r="L188" s="150">
        <f>IFERROR(VLOOKUP($B188,#REF!,#REF!,FALSE),0)</f>
        <v>0</v>
      </c>
      <c r="M188" s="150">
        <f>IFERROR(VLOOKUP($B188,#REF!,#REF!,FALSE),0)</f>
        <v>0</v>
      </c>
      <c r="N188" s="150">
        <f>IFERROR(VLOOKUP($B188,#REF!,#REF!,FALSE),0)</f>
        <v>0</v>
      </c>
      <c r="O188" s="150">
        <f>IFERROR(VLOOKUP($B188,#REF!,#REF!,FALSE),0)</f>
        <v>0</v>
      </c>
      <c r="P188" s="150">
        <f>IFERROR(VLOOKUP($B188,#REF!,#REF!,FALSE),0)</f>
        <v>0</v>
      </c>
      <c r="Q188" s="150">
        <f>IFERROR(VLOOKUP($B188,#REF!,#REF!,FALSE),0)</f>
        <v>0</v>
      </c>
      <c r="R188" s="150">
        <f>IFERROR(VLOOKUP($B188,#REF!,#REF!,FALSE),0)</f>
        <v>0</v>
      </c>
      <c r="S188" s="150">
        <f>IFERROR(VLOOKUP($B188,#REF!,#REF!,FALSE),0)</f>
        <v>0</v>
      </c>
      <c r="T188" s="150">
        <f>IFERROR(VLOOKUP($B188,#REF!,#REF!,FALSE),0)</f>
        <v>0</v>
      </c>
      <c r="U188" s="150">
        <f>IFERROR(VLOOKUP($B188,#REF!,#REF!,FALSE),0)</f>
        <v>0</v>
      </c>
      <c r="V188" s="101"/>
      <c r="W188" s="101">
        <f t="shared" si="28"/>
        <v>0</v>
      </c>
      <c r="X188" s="131">
        <f t="shared" si="29"/>
        <v>15765</v>
      </c>
    </row>
    <row r="189" spans="2:24" s="83" customFormat="1" ht="14.25" x14ac:dyDescent="0.2">
      <c r="B189" s="83" t="str">
        <f t="shared" si="26"/>
        <v>99505775</v>
      </c>
      <c r="C189" s="154"/>
      <c r="D189" s="149" t="s">
        <v>55</v>
      </c>
      <c r="E189" s="149" t="s">
        <v>296</v>
      </c>
      <c r="F189" s="95" t="s">
        <v>196</v>
      </c>
      <c r="G189" s="95">
        <v>99505775</v>
      </c>
      <c r="H189" s="95" t="s">
        <v>118</v>
      </c>
      <c r="I189" s="178">
        <v>780.56000000000006</v>
      </c>
      <c r="J189" s="188">
        <f>IFERROR(VLOOKUP($B189,#REF!,#REF!,FALSE),0)</f>
        <v>0</v>
      </c>
      <c r="K189" s="150">
        <f>IFERROR(VLOOKUP($B189,#REF!,#REF!,FALSE),0)</f>
        <v>0</v>
      </c>
      <c r="L189" s="150">
        <f>IFERROR(VLOOKUP($B189,#REF!,#REF!,FALSE),0)</f>
        <v>0</v>
      </c>
      <c r="M189" s="150">
        <f>IFERROR(VLOOKUP($B189,#REF!,#REF!,FALSE),0)</f>
        <v>0</v>
      </c>
      <c r="N189" s="150">
        <f>IFERROR(VLOOKUP($B189,#REF!,#REF!,FALSE),0)</f>
        <v>0</v>
      </c>
      <c r="O189" s="150">
        <f>IFERROR(VLOOKUP($B189,#REF!,#REF!,FALSE),0)</f>
        <v>0</v>
      </c>
      <c r="P189" s="150">
        <f>IFERROR(VLOOKUP($B189,#REF!,#REF!,FALSE),0)</f>
        <v>0</v>
      </c>
      <c r="Q189" s="150">
        <f>IFERROR(VLOOKUP($B189,#REF!,#REF!,FALSE),0)</f>
        <v>0</v>
      </c>
      <c r="R189" s="150">
        <f>IFERROR(VLOOKUP($B189,#REF!,#REF!,FALSE),0)</f>
        <v>0</v>
      </c>
      <c r="S189" s="150">
        <f>IFERROR(VLOOKUP($B189,#REF!,#REF!,FALSE),0)</f>
        <v>0</v>
      </c>
      <c r="T189" s="150">
        <f>IFERROR(VLOOKUP($B189,#REF!,#REF!,FALSE),0)</f>
        <v>0</v>
      </c>
      <c r="U189" s="150">
        <f>IFERROR(VLOOKUP($B189,#REF!,#REF!,FALSE),0)</f>
        <v>0</v>
      </c>
      <c r="V189" s="101"/>
      <c r="W189" s="101">
        <f t="shared" si="28"/>
        <v>0</v>
      </c>
      <c r="X189" s="131">
        <f t="shared" si="29"/>
        <v>780.56000000000006</v>
      </c>
    </row>
    <row r="190" spans="2:24" s="83" customFormat="1" ht="14.25" x14ac:dyDescent="0.2">
      <c r="B190" s="83" t="str">
        <f t="shared" si="26"/>
        <v>99505781</v>
      </c>
      <c r="C190" s="154"/>
      <c r="D190" s="149" t="s">
        <v>55</v>
      </c>
      <c r="E190" s="149" t="s">
        <v>296</v>
      </c>
      <c r="F190" s="95" t="s">
        <v>196</v>
      </c>
      <c r="G190" s="95">
        <v>99505781</v>
      </c>
      <c r="H190" s="95" t="s">
        <v>118</v>
      </c>
      <c r="I190" s="178">
        <v>780.57</v>
      </c>
      <c r="J190" s="188">
        <f>IFERROR(VLOOKUP($B190,#REF!,#REF!,FALSE),0)</f>
        <v>0</v>
      </c>
      <c r="K190" s="150">
        <f>IFERROR(VLOOKUP($B190,#REF!,#REF!,FALSE),0)</f>
        <v>0</v>
      </c>
      <c r="L190" s="150">
        <f>IFERROR(VLOOKUP($B190,#REF!,#REF!,FALSE),0)</f>
        <v>0</v>
      </c>
      <c r="M190" s="150">
        <f>IFERROR(VLOOKUP($B190,#REF!,#REF!,FALSE),0)</f>
        <v>0</v>
      </c>
      <c r="N190" s="150">
        <f>IFERROR(VLOOKUP($B190,#REF!,#REF!,FALSE),0)</f>
        <v>0</v>
      </c>
      <c r="O190" s="150">
        <f>IFERROR(VLOOKUP($B190,#REF!,#REF!,FALSE),0)</f>
        <v>0</v>
      </c>
      <c r="P190" s="150">
        <f>IFERROR(VLOOKUP($B190,#REF!,#REF!,FALSE),0)</f>
        <v>0</v>
      </c>
      <c r="Q190" s="150">
        <f>IFERROR(VLOOKUP($B190,#REF!,#REF!,FALSE),0)</f>
        <v>0</v>
      </c>
      <c r="R190" s="150">
        <f>IFERROR(VLOOKUP($B190,#REF!,#REF!,FALSE),0)</f>
        <v>0</v>
      </c>
      <c r="S190" s="150">
        <f>IFERROR(VLOOKUP($B190,#REF!,#REF!,FALSE),0)</f>
        <v>0</v>
      </c>
      <c r="T190" s="150">
        <f>IFERROR(VLOOKUP($B190,#REF!,#REF!,FALSE),0)</f>
        <v>0</v>
      </c>
      <c r="U190" s="150">
        <f>IFERROR(VLOOKUP($B190,#REF!,#REF!,FALSE),0)</f>
        <v>0</v>
      </c>
      <c r="V190" s="101"/>
      <c r="W190" s="101">
        <f t="shared" si="28"/>
        <v>0</v>
      </c>
      <c r="X190" s="131">
        <f t="shared" si="29"/>
        <v>780.57</v>
      </c>
    </row>
    <row r="191" spans="2:24" s="83" customFormat="1" ht="14.25" x14ac:dyDescent="0.2">
      <c r="B191" s="83" t="str">
        <f t="shared" si="26"/>
        <v>99505772</v>
      </c>
      <c r="C191" s="154"/>
      <c r="D191" s="149" t="s">
        <v>55</v>
      </c>
      <c r="E191" s="149" t="s">
        <v>296</v>
      </c>
      <c r="F191" s="95" t="s">
        <v>196</v>
      </c>
      <c r="G191" s="95">
        <v>99505772</v>
      </c>
      <c r="H191" s="95" t="s">
        <v>118</v>
      </c>
      <c r="I191" s="178">
        <v>780.57</v>
      </c>
      <c r="J191" s="188">
        <f>IFERROR(VLOOKUP($B191,#REF!,#REF!,FALSE),0)</f>
        <v>0</v>
      </c>
      <c r="K191" s="150">
        <f>IFERROR(VLOOKUP($B191,#REF!,#REF!,FALSE),0)</f>
        <v>0</v>
      </c>
      <c r="L191" s="150">
        <f>IFERROR(VLOOKUP($B191,#REF!,#REF!,FALSE),0)</f>
        <v>0</v>
      </c>
      <c r="M191" s="150">
        <f>IFERROR(VLOOKUP($B191,#REF!,#REF!,FALSE),0)</f>
        <v>0</v>
      </c>
      <c r="N191" s="150">
        <f>IFERROR(VLOOKUP($B191,#REF!,#REF!,FALSE),0)</f>
        <v>0</v>
      </c>
      <c r="O191" s="150">
        <f>IFERROR(VLOOKUP($B191,#REF!,#REF!,FALSE),0)</f>
        <v>0</v>
      </c>
      <c r="P191" s="150">
        <f>IFERROR(VLOOKUP($B191,#REF!,#REF!,FALSE),0)</f>
        <v>0</v>
      </c>
      <c r="Q191" s="150">
        <f>IFERROR(VLOOKUP($B191,#REF!,#REF!,FALSE),0)</f>
        <v>0</v>
      </c>
      <c r="R191" s="150">
        <f>IFERROR(VLOOKUP($B191,#REF!,#REF!,FALSE),0)</f>
        <v>0</v>
      </c>
      <c r="S191" s="150">
        <f>IFERROR(VLOOKUP($B191,#REF!,#REF!,FALSE),0)</f>
        <v>0</v>
      </c>
      <c r="T191" s="150">
        <f>IFERROR(VLOOKUP($B191,#REF!,#REF!,FALSE),0)</f>
        <v>0</v>
      </c>
      <c r="U191" s="150">
        <f>IFERROR(VLOOKUP($B191,#REF!,#REF!,FALSE),0)</f>
        <v>0</v>
      </c>
      <c r="V191" s="101"/>
      <c r="W191" s="101">
        <f t="shared" si="28"/>
        <v>0</v>
      </c>
      <c r="X191" s="131">
        <f t="shared" si="29"/>
        <v>780.57</v>
      </c>
    </row>
    <row r="192" spans="2:24" s="100" customFormat="1" ht="14.25" x14ac:dyDescent="0.2">
      <c r="B192" s="100" t="str">
        <f t="shared" si="26"/>
        <v>99505778</v>
      </c>
      <c r="C192" s="156"/>
      <c r="D192" s="97" t="s">
        <v>55</v>
      </c>
      <c r="E192" s="97" t="s">
        <v>296</v>
      </c>
      <c r="F192" s="98" t="s">
        <v>196</v>
      </c>
      <c r="G192" s="98">
        <v>99505778</v>
      </c>
      <c r="H192" s="98" t="s">
        <v>118</v>
      </c>
      <c r="I192" s="179">
        <v>2000</v>
      </c>
      <c r="J192" s="189">
        <f>IFERROR(VLOOKUP($B192,#REF!,#REF!,FALSE),0)</f>
        <v>0</v>
      </c>
      <c r="K192" s="153">
        <f>IFERROR(VLOOKUP($B192,#REF!,#REF!,FALSE),0)</f>
        <v>0</v>
      </c>
      <c r="L192" s="153">
        <f>IFERROR(VLOOKUP($B192,#REF!,#REF!,FALSE),0)</f>
        <v>0</v>
      </c>
      <c r="M192" s="153">
        <f>IFERROR(VLOOKUP($B192,#REF!,#REF!,FALSE),0)</f>
        <v>0</v>
      </c>
      <c r="N192" s="153">
        <f>IFERROR(VLOOKUP($B192,#REF!,#REF!,FALSE),0)</f>
        <v>0</v>
      </c>
      <c r="O192" s="153">
        <f>IFERROR(VLOOKUP($B192,#REF!,#REF!,FALSE),0)</f>
        <v>0</v>
      </c>
      <c r="P192" s="153">
        <f>IFERROR(VLOOKUP($B192,#REF!,#REF!,FALSE),0)</f>
        <v>0</v>
      </c>
      <c r="Q192" s="153">
        <f>IFERROR(VLOOKUP($B192,#REF!,#REF!,FALSE),0)</f>
        <v>0</v>
      </c>
      <c r="R192" s="153">
        <f>IFERROR(VLOOKUP($B192,#REF!,#REF!,FALSE),0)</f>
        <v>0</v>
      </c>
      <c r="S192" s="153">
        <f>IFERROR(VLOOKUP($B192,#REF!,#REF!,FALSE),0)</f>
        <v>0</v>
      </c>
      <c r="T192" s="153">
        <f>IFERROR(VLOOKUP($B192,#REF!,#REF!,FALSE),0)</f>
        <v>0</v>
      </c>
      <c r="U192" s="153">
        <f>IFERROR(VLOOKUP($B192,#REF!,#REF!,FALSE),0)</f>
        <v>0</v>
      </c>
      <c r="V192" s="99"/>
      <c r="W192" s="99">
        <f t="shared" si="28"/>
        <v>0</v>
      </c>
      <c r="X192" s="137">
        <f t="shared" si="29"/>
        <v>2000</v>
      </c>
    </row>
    <row r="193" spans="2:24" s="83" customFormat="1" ht="14.25" x14ac:dyDescent="0.2">
      <c r="B193" s="83" t="str">
        <f t="shared" si="26"/>
        <v>99505861</v>
      </c>
      <c r="C193" s="154"/>
      <c r="D193" s="149" t="s">
        <v>55</v>
      </c>
      <c r="E193" s="149" t="s">
        <v>282</v>
      </c>
      <c r="F193" s="95" t="s">
        <v>197</v>
      </c>
      <c r="G193" s="95">
        <v>99505861</v>
      </c>
      <c r="H193" s="95" t="s">
        <v>280</v>
      </c>
      <c r="I193" s="178">
        <v>2881.12</v>
      </c>
      <c r="J193" s="188">
        <f>IFERROR(VLOOKUP($B193,#REF!,#REF!,FALSE),0)</f>
        <v>0</v>
      </c>
      <c r="K193" s="150">
        <f>IFERROR(VLOOKUP($B193,#REF!,#REF!,FALSE),0)</f>
        <v>0</v>
      </c>
      <c r="L193" s="150">
        <f>IFERROR(VLOOKUP($B193,#REF!,#REF!,FALSE),0)</f>
        <v>0</v>
      </c>
      <c r="M193" s="150">
        <f>IFERROR(VLOOKUP($B193,#REF!,#REF!,FALSE),0)</f>
        <v>0</v>
      </c>
      <c r="N193" s="150">
        <f>IFERROR(VLOOKUP($B193,#REF!,#REF!,FALSE),0)</f>
        <v>0</v>
      </c>
      <c r="O193" s="150">
        <f>IFERROR(VLOOKUP($B193,#REF!,#REF!,FALSE),0)</f>
        <v>0</v>
      </c>
      <c r="P193" s="150">
        <f>IFERROR(VLOOKUP($B193,#REF!,#REF!,FALSE),0)</f>
        <v>0</v>
      </c>
      <c r="Q193" s="150">
        <f>IFERROR(VLOOKUP($B193,#REF!,#REF!,FALSE),0)</f>
        <v>0</v>
      </c>
      <c r="R193" s="150">
        <f>IFERROR(VLOOKUP($B193,#REF!,#REF!,FALSE),0)</f>
        <v>0</v>
      </c>
      <c r="S193" s="150">
        <f>IFERROR(VLOOKUP($B193,#REF!,#REF!,FALSE),0)</f>
        <v>0</v>
      </c>
      <c r="T193" s="150">
        <f>IFERROR(VLOOKUP($B193,#REF!,#REF!,FALSE),0)</f>
        <v>0</v>
      </c>
      <c r="U193" s="150">
        <f>IFERROR(VLOOKUP($B193,#REF!,#REF!,FALSE),0)</f>
        <v>0</v>
      </c>
      <c r="V193" s="101"/>
      <c r="W193" s="101">
        <f t="shared" si="28"/>
        <v>0</v>
      </c>
      <c r="X193" s="131">
        <f t="shared" si="29"/>
        <v>2881.12</v>
      </c>
    </row>
    <row r="194" spans="2:24" s="83" customFormat="1" ht="14.25" x14ac:dyDescent="0.2">
      <c r="B194" s="83" t="str">
        <f t="shared" si="26"/>
        <v>99505864</v>
      </c>
      <c r="C194" s="154"/>
      <c r="D194" s="149" t="s">
        <v>55</v>
      </c>
      <c r="E194" s="149" t="s">
        <v>283</v>
      </c>
      <c r="F194" s="95" t="s">
        <v>197</v>
      </c>
      <c r="G194" s="95">
        <v>99505864</v>
      </c>
      <c r="H194" s="95" t="s">
        <v>280</v>
      </c>
      <c r="I194" s="178">
        <v>2881.12</v>
      </c>
      <c r="J194" s="188">
        <f>IFERROR(VLOOKUP($B194,#REF!,#REF!,FALSE),0)</f>
        <v>0</v>
      </c>
      <c r="K194" s="150">
        <f>IFERROR(VLOOKUP($B194,#REF!,#REF!,FALSE),0)</f>
        <v>0</v>
      </c>
      <c r="L194" s="150">
        <f>IFERROR(VLOOKUP($B194,#REF!,#REF!,FALSE),0)</f>
        <v>0</v>
      </c>
      <c r="M194" s="150">
        <f>IFERROR(VLOOKUP($B194,#REF!,#REF!,FALSE),0)</f>
        <v>0</v>
      </c>
      <c r="N194" s="150">
        <f>IFERROR(VLOOKUP($B194,#REF!,#REF!,FALSE),0)</f>
        <v>0</v>
      </c>
      <c r="O194" s="150">
        <f>IFERROR(VLOOKUP($B194,#REF!,#REF!,FALSE),0)</f>
        <v>0</v>
      </c>
      <c r="P194" s="150">
        <f>IFERROR(VLOOKUP($B194,#REF!,#REF!,FALSE),0)</f>
        <v>0</v>
      </c>
      <c r="Q194" s="150">
        <f>IFERROR(VLOOKUP($B194,#REF!,#REF!,FALSE),0)</f>
        <v>0</v>
      </c>
      <c r="R194" s="150">
        <f>IFERROR(VLOOKUP($B194,#REF!,#REF!,FALSE),0)</f>
        <v>0</v>
      </c>
      <c r="S194" s="150">
        <f>IFERROR(VLOOKUP($B194,#REF!,#REF!,FALSE),0)</f>
        <v>0</v>
      </c>
      <c r="T194" s="150">
        <f>IFERROR(VLOOKUP($B194,#REF!,#REF!,FALSE),0)</f>
        <v>0</v>
      </c>
      <c r="U194" s="150">
        <f>IFERROR(VLOOKUP($B194,#REF!,#REF!,FALSE),0)</f>
        <v>0</v>
      </c>
      <c r="V194" s="101"/>
      <c r="W194" s="101">
        <f t="shared" si="28"/>
        <v>0</v>
      </c>
      <c r="X194" s="131">
        <f t="shared" si="29"/>
        <v>2881.12</v>
      </c>
    </row>
    <row r="195" spans="2:24" s="83" customFormat="1" ht="14.25" x14ac:dyDescent="0.2">
      <c r="B195" s="83" t="str">
        <f t="shared" si="26"/>
        <v>99505849</v>
      </c>
      <c r="C195" s="154"/>
      <c r="D195" s="149" t="s">
        <v>55</v>
      </c>
      <c r="E195" s="149" t="s">
        <v>284</v>
      </c>
      <c r="F195" s="95" t="s">
        <v>197</v>
      </c>
      <c r="G195" s="95">
        <v>99505849</v>
      </c>
      <c r="H195" s="95" t="s">
        <v>280</v>
      </c>
      <c r="I195" s="178">
        <v>2881.12</v>
      </c>
      <c r="J195" s="188">
        <f>IFERROR(VLOOKUP($B195,#REF!,#REF!,FALSE),0)</f>
        <v>0</v>
      </c>
      <c r="K195" s="150">
        <f>IFERROR(VLOOKUP($B195,#REF!,#REF!,FALSE),0)</f>
        <v>0</v>
      </c>
      <c r="L195" s="150">
        <f>IFERROR(VLOOKUP($B195,#REF!,#REF!,FALSE),0)</f>
        <v>0</v>
      </c>
      <c r="M195" s="150">
        <f>IFERROR(VLOOKUP($B195,#REF!,#REF!,FALSE),0)</f>
        <v>0</v>
      </c>
      <c r="N195" s="150">
        <f>IFERROR(VLOOKUP($B195,#REF!,#REF!,FALSE),0)</f>
        <v>0</v>
      </c>
      <c r="O195" s="150">
        <f>IFERROR(VLOOKUP($B195,#REF!,#REF!,FALSE),0)</f>
        <v>0</v>
      </c>
      <c r="P195" s="150">
        <f>IFERROR(VLOOKUP($B195,#REF!,#REF!,FALSE),0)</f>
        <v>0</v>
      </c>
      <c r="Q195" s="150">
        <f>IFERROR(VLOOKUP($B195,#REF!,#REF!,FALSE),0)</f>
        <v>0</v>
      </c>
      <c r="R195" s="150">
        <f>IFERROR(VLOOKUP($B195,#REF!,#REF!,FALSE),0)</f>
        <v>0</v>
      </c>
      <c r="S195" s="150">
        <f>IFERROR(VLOOKUP($B195,#REF!,#REF!,FALSE),0)</f>
        <v>0</v>
      </c>
      <c r="T195" s="150">
        <f>IFERROR(VLOOKUP($B195,#REF!,#REF!,FALSE),0)</f>
        <v>0</v>
      </c>
      <c r="U195" s="150">
        <f>IFERROR(VLOOKUP($B195,#REF!,#REF!,FALSE),0)</f>
        <v>0</v>
      </c>
      <c r="V195" s="101"/>
      <c r="W195" s="101">
        <f t="shared" si="28"/>
        <v>0</v>
      </c>
      <c r="X195" s="131">
        <f t="shared" si="29"/>
        <v>2881.12</v>
      </c>
    </row>
    <row r="196" spans="2:24" s="83" customFormat="1" ht="14.25" x14ac:dyDescent="0.2">
      <c r="B196" s="83" t="str">
        <f t="shared" si="26"/>
        <v>99505867</v>
      </c>
      <c r="C196" s="154"/>
      <c r="D196" s="149" t="s">
        <v>55</v>
      </c>
      <c r="E196" s="149" t="s">
        <v>285</v>
      </c>
      <c r="F196" s="95" t="s">
        <v>197</v>
      </c>
      <c r="G196" s="95">
        <v>99505867</v>
      </c>
      <c r="H196" s="95" t="s">
        <v>280</v>
      </c>
      <c r="I196" s="178">
        <v>2881.12</v>
      </c>
      <c r="J196" s="188">
        <f>IFERROR(VLOOKUP($B196,#REF!,#REF!,FALSE),0)</f>
        <v>0</v>
      </c>
      <c r="K196" s="150">
        <f>IFERROR(VLOOKUP($B196,#REF!,#REF!,FALSE),0)</f>
        <v>0</v>
      </c>
      <c r="L196" s="150">
        <f>IFERROR(VLOOKUP($B196,#REF!,#REF!,FALSE),0)</f>
        <v>0</v>
      </c>
      <c r="M196" s="150">
        <f>IFERROR(VLOOKUP($B196,#REF!,#REF!,FALSE),0)</f>
        <v>0</v>
      </c>
      <c r="N196" s="150">
        <f>IFERROR(VLOOKUP($B196,#REF!,#REF!,FALSE),0)</f>
        <v>0</v>
      </c>
      <c r="O196" s="150">
        <f>IFERROR(VLOOKUP($B196,#REF!,#REF!,FALSE),0)</f>
        <v>0</v>
      </c>
      <c r="P196" s="150">
        <f>IFERROR(VLOOKUP($B196,#REF!,#REF!,FALSE),0)</f>
        <v>0</v>
      </c>
      <c r="Q196" s="150">
        <f>IFERROR(VLOOKUP($B196,#REF!,#REF!,FALSE),0)</f>
        <v>0</v>
      </c>
      <c r="R196" s="150">
        <f>IFERROR(VLOOKUP($B196,#REF!,#REF!,FALSE),0)</f>
        <v>0</v>
      </c>
      <c r="S196" s="150">
        <f>IFERROR(VLOOKUP($B196,#REF!,#REF!,FALSE),0)</f>
        <v>0</v>
      </c>
      <c r="T196" s="150">
        <f>IFERROR(VLOOKUP($B196,#REF!,#REF!,FALSE),0)</f>
        <v>0</v>
      </c>
      <c r="U196" s="150">
        <f>IFERROR(VLOOKUP($B196,#REF!,#REF!,FALSE),0)</f>
        <v>0</v>
      </c>
      <c r="V196" s="101"/>
      <c r="W196" s="101">
        <f t="shared" si="28"/>
        <v>0</v>
      </c>
      <c r="X196" s="131">
        <f t="shared" si="29"/>
        <v>2881.12</v>
      </c>
    </row>
    <row r="197" spans="2:24" s="83" customFormat="1" ht="14.25" x14ac:dyDescent="0.2">
      <c r="B197" s="83" t="str">
        <f t="shared" ref="B197:B199" si="30">TEXT(G197,0)</f>
        <v>99505876</v>
      </c>
      <c r="C197" s="154"/>
      <c r="D197" s="149" t="s">
        <v>55</v>
      </c>
      <c r="E197" s="149" t="s">
        <v>286</v>
      </c>
      <c r="F197" s="95" t="s">
        <v>197</v>
      </c>
      <c r="G197" s="95">
        <v>99505876</v>
      </c>
      <c r="H197" s="95" t="s">
        <v>280</v>
      </c>
      <c r="I197" s="178">
        <v>2881.12</v>
      </c>
      <c r="J197" s="188">
        <f>IFERROR(VLOOKUP($B197,#REF!,#REF!,FALSE),0)</f>
        <v>0</v>
      </c>
      <c r="K197" s="150">
        <f>IFERROR(VLOOKUP($B197,#REF!,#REF!,FALSE),0)</f>
        <v>0</v>
      </c>
      <c r="L197" s="150">
        <f>IFERROR(VLOOKUP($B197,#REF!,#REF!,FALSE),0)</f>
        <v>0</v>
      </c>
      <c r="M197" s="150">
        <f>IFERROR(VLOOKUP($B197,#REF!,#REF!,FALSE),0)</f>
        <v>0</v>
      </c>
      <c r="N197" s="150">
        <f>IFERROR(VLOOKUP($B197,#REF!,#REF!,FALSE),0)</f>
        <v>0</v>
      </c>
      <c r="O197" s="150">
        <f>IFERROR(VLOOKUP($B197,#REF!,#REF!,FALSE),0)</f>
        <v>0</v>
      </c>
      <c r="P197" s="150">
        <f>IFERROR(VLOOKUP($B197,#REF!,#REF!,FALSE),0)</f>
        <v>0</v>
      </c>
      <c r="Q197" s="150">
        <f>IFERROR(VLOOKUP($B197,#REF!,#REF!,FALSE),0)</f>
        <v>0</v>
      </c>
      <c r="R197" s="150">
        <f>IFERROR(VLOOKUP($B197,#REF!,#REF!,FALSE),0)</f>
        <v>0</v>
      </c>
      <c r="S197" s="150">
        <f>IFERROR(VLOOKUP($B197,#REF!,#REF!,FALSE),0)</f>
        <v>0</v>
      </c>
      <c r="T197" s="150">
        <f>IFERROR(VLOOKUP($B197,#REF!,#REF!,FALSE),0)</f>
        <v>0</v>
      </c>
      <c r="U197" s="150">
        <f>IFERROR(VLOOKUP($B197,#REF!,#REF!,FALSE),0)</f>
        <v>0</v>
      </c>
      <c r="V197" s="101"/>
      <c r="W197" s="101">
        <f t="shared" ref="W197:W199" si="31">SUM(J197:U197)</f>
        <v>0</v>
      </c>
      <c r="X197" s="131">
        <f t="shared" si="29"/>
        <v>2881.12</v>
      </c>
    </row>
    <row r="198" spans="2:24" s="83" customFormat="1" ht="14.25" x14ac:dyDescent="0.2">
      <c r="B198" s="83" t="str">
        <f t="shared" si="30"/>
        <v>99505870</v>
      </c>
      <c r="C198" s="154"/>
      <c r="D198" s="149" t="s">
        <v>55</v>
      </c>
      <c r="E198" s="149" t="s">
        <v>287</v>
      </c>
      <c r="F198" s="95" t="s">
        <v>197</v>
      </c>
      <c r="G198" s="95">
        <v>99505870</v>
      </c>
      <c r="H198" s="95" t="s">
        <v>280</v>
      </c>
      <c r="I198" s="178">
        <v>2881.12</v>
      </c>
      <c r="J198" s="188">
        <f>IFERROR(VLOOKUP($B198,#REF!,#REF!,FALSE),0)</f>
        <v>0</v>
      </c>
      <c r="K198" s="150">
        <f>IFERROR(VLOOKUP($B198,#REF!,#REF!,FALSE),0)</f>
        <v>0</v>
      </c>
      <c r="L198" s="150">
        <f>IFERROR(VLOOKUP($B198,#REF!,#REF!,FALSE),0)</f>
        <v>0</v>
      </c>
      <c r="M198" s="150">
        <f>IFERROR(VLOOKUP($B198,#REF!,#REF!,FALSE),0)</f>
        <v>0</v>
      </c>
      <c r="N198" s="150">
        <f>IFERROR(VLOOKUP($B198,#REF!,#REF!,FALSE),0)</f>
        <v>0</v>
      </c>
      <c r="O198" s="150">
        <f>IFERROR(VLOOKUP($B198,#REF!,#REF!,FALSE),0)</f>
        <v>0</v>
      </c>
      <c r="P198" s="150">
        <f>IFERROR(VLOOKUP($B198,#REF!,#REF!,FALSE),0)</f>
        <v>0</v>
      </c>
      <c r="Q198" s="150">
        <f>IFERROR(VLOOKUP($B198,#REF!,#REF!,FALSE),0)</f>
        <v>0</v>
      </c>
      <c r="R198" s="150">
        <f>IFERROR(VLOOKUP($B198,#REF!,#REF!,FALSE),0)</f>
        <v>0</v>
      </c>
      <c r="S198" s="150">
        <f>IFERROR(VLOOKUP($B198,#REF!,#REF!,FALSE),0)</f>
        <v>0</v>
      </c>
      <c r="T198" s="150">
        <f>IFERROR(VLOOKUP($B198,#REF!,#REF!,FALSE),0)</f>
        <v>0</v>
      </c>
      <c r="U198" s="150">
        <f>IFERROR(VLOOKUP($B198,#REF!,#REF!,FALSE),0)</f>
        <v>0</v>
      </c>
      <c r="V198" s="101"/>
      <c r="W198" s="101">
        <f t="shared" si="31"/>
        <v>0</v>
      </c>
      <c r="X198" s="131">
        <f t="shared" si="29"/>
        <v>2881.12</v>
      </c>
    </row>
    <row r="199" spans="2:24" s="83" customFormat="1" ht="14.25" x14ac:dyDescent="0.2">
      <c r="B199" s="83" t="str">
        <f t="shared" si="30"/>
        <v>99505882</v>
      </c>
      <c r="C199" s="154"/>
      <c r="D199" s="149" t="s">
        <v>55</v>
      </c>
      <c r="E199" s="149" t="s">
        <v>288</v>
      </c>
      <c r="F199" s="95" t="s">
        <v>197</v>
      </c>
      <c r="G199" s="95">
        <v>99505882</v>
      </c>
      <c r="H199" s="95" t="s">
        <v>280</v>
      </c>
      <c r="I199" s="178">
        <v>2881.12</v>
      </c>
      <c r="J199" s="188">
        <f>IFERROR(VLOOKUP($B199,#REF!,#REF!,FALSE),0)</f>
        <v>0</v>
      </c>
      <c r="K199" s="150">
        <f>IFERROR(VLOOKUP($B199,#REF!,#REF!,FALSE),0)</f>
        <v>0</v>
      </c>
      <c r="L199" s="150">
        <f>IFERROR(VLOOKUP($B199,#REF!,#REF!,FALSE),0)</f>
        <v>0</v>
      </c>
      <c r="M199" s="150">
        <f>IFERROR(VLOOKUP($B199,#REF!,#REF!,FALSE),0)</f>
        <v>0</v>
      </c>
      <c r="N199" s="150">
        <f>IFERROR(VLOOKUP($B199,#REF!,#REF!,FALSE),0)</f>
        <v>0</v>
      </c>
      <c r="O199" s="150">
        <f>IFERROR(VLOOKUP($B199,#REF!,#REF!,FALSE),0)</f>
        <v>0</v>
      </c>
      <c r="P199" s="150">
        <f>IFERROR(VLOOKUP($B199,#REF!,#REF!,FALSE),0)</f>
        <v>0</v>
      </c>
      <c r="Q199" s="150">
        <f>IFERROR(VLOOKUP($B199,#REF!,#REF!,FALSE),0)</f>
        <v>0</v>
      </c>
      <c r="R199" s="150">
        <f>IFERROR(VLOOKUP($B199,#REF!,#REF!,FALSE),0)</f>
        <v>0</v>
      </c>
      <c r="S199" s="150">
        <f>IFERROR(VLOOKUP($B199,#REF!,#REF!,FALSE),0)</f>
        <v>0</v>
      </c>
      <c r="T199" s="150">
        <f>IFERROR(VLOOKUP($B199,#REF!,#REF!,FALSE),0)</f>
        <v>0</v>
      </c>
      <c r="U199" s="150">
        <f>IFERROR(VLOOKUP($B199,#REF!,#REF!,FALSE),0)</f>
        <v>0</v>
      </c>
      <c r="V199" s="101"/>
      <c r="W199" s="101">
        <f t="shared" si="31"/>
        <v>0</v>
      </c>
      <c r="X199" s="131">
        <f t="shared" si="29"/>
        <v>2881.12</v>
      </c>
    </row>
    <row r="200" spans="2:24" s="83" customFormat="1" ht="14.25" x14ac:dyDescent="0.2">
      <c r="B200" s="83" t="str">
        <f t="shared" si="26"/>
        <v>99505873</v>
      </c>
      <c r="C200" s="154"/>
      <c r="D200" s="149" t="s">
        <v>55</v>
      </c>
      <c r="E200" s="149" t="s">
        <v>289</v>
      </c>
      <c r="F200" s="95" t="s">
        <v>197</v>
      </c>
      <c r="G200" s="95">
        <v>99505873</v>
      </c>
      <c r="H200" s="95" t="s">
        <v>280</v>
      </c>
      <c r="I200" s="178">
        <v>2881.13</v>
      </c>
      <c r="J200" s="188">
        <f>IFERROR(VLOOKUP($B200,#REF!,#REF!,FALSE),0)</f>
        <v>0</v>
      </c>
      <c r="K200" s="150">
        <f>IFERROR(VLOOKUP($B200,#REF!,#REF!,FALSE),0)</f>
        <v>0</v>
      </c>
      <c r="L200" s="150">
        <f>IFERROR(VLOOKUP($B200,#REF!,#REF!,FALSE),0)</f>
        <v>0</v>
      </c>
      <c r="M200" s="150">
        <f>IFERROR(VLOOKUP($B200,#REF!,#REF!,FALSE),0)</f>
        <v>0</v>
      </c>
      <c r="N200" s="150">
        <f>IFERROR(VLOOKUP($B200,#REF!,#REF!,FALSE),0)</f>
        <v>0</v>
      </c>
      <c r="O200" s="150">
        <f>IFERROR(VLOOKUP($B200,#REF!,#REF!,FALSE),0)</f>
        <v>0</v>
      </c>
      <c r="P200" s="150">
        <f>IFERROR(VLOOKUP($B200,#REF!,#REF!,FALSE),0)</f>
        <v>0</v>
      </c>
      <c r="Q200" s="150">
        <f>IFERROR(VLOOKUP($B200,#REF!,#REF!,FALSE),0)</f>
        <v>0</v>
      </c>
      <c r="R200" s="150">
        <f>IFERROR(VLOOKUP($B200,#REF!,#REF!,FALSE),0)</f>
        <v>0</v>
      </c>
      <c r="S200" s="150">
        <f>IFERROR(VLOOKUP($B200,#REF!,#REF!,FALSE),0)</f>
        <v>0</v>
      </c>
      <c r="T200" s="150">
        <f>IFERROR(VLOOKUP($B200,#REF!,#REF!,FALSE),0)</f>
        <v>0</v>
      </c>
      <c r="U200" s="150">
        <f>IFERROR(VLOOKUP($B200,#REF!,#REF!,FALSE),0)</f>
        <v>0</v>
      </c>
      <c r="V200" s="101"/>
      <c r="W200" s="101">
        <f t="shared" si="28"/>
        <v>0</v>
      </c>
      <c r="X200" s="131">
        <f t="shared" si="29"/>
        <v>2881.13</v>
      </c>
    </row>
    <row r="201" spans="2:24" s="83" customFormat="1" ht="14.25" x14ac:dyDescent="0.2">
      <c r="B201" s="83" t="str">
        <f t="shared" si="26"/>
        <v>99505858</v>
      </c>
      <c r="C201" s="154"/>
      <c r="D201" s="149" t="s">
        <v>55</v>
      </c>
      <c r="E201" s="149" t="s">
        <v>290</v>
      </c>
      <c r="F201" s="95" t="s">
        <v>197</v>
      </c>
      <c r="G201" s="95">
        <v>99505858</v>
      </c>
      <c r="H201" s="95" t="s">
        <v>280</v>
      </c>
      <c r="I201" s="178">
        <v>2881.13</v>
      </c>
      <c r="J201" s="188">
        <f>IFERROR(VLOOKUP($B201,#REF!,#REF!,FALSE),0)</f>
        <v>0</v>
      </c>
      <c r="K201" s="150">
        <f>IFERROR(VLOOKUP($B201,#REF!,#REF!,FALSE),0)</f>
        <v>0</v>
      </c>
      <c r="L201" s="150">
        <f>IFERROR(VLOOKUP($B201,#REF!,#REF!,FALSE),0)</f>
        <v>0</v>
      </c>
      <c r="M201" s="150">
        <f>IFERROR(VLOOKUP($B201,#REF!,#REF!,FALSE),0)</f>
        <v>0</v>
      </c>
      <c r="N201" s="150">
        <f>IFERROR(VLOOKUP($B201,#REF!,#REF!,FALSE),0)</f>
        <v>0</v>
      </c>
      <c r="O201" s="150">
        <f>IFERROR(VLOOKUP($B201,#REF!,#REF!,FALSE),0)</f>
        <v>0</v>
      </c>
      <c r="P201" s="150">
        <f>IFERROR(VLOOKUP($B201,#REF!,#REF!,FALSE),0)</f>
        <v>0</v>
      </c>
      <c r="Q201" s="150">
        <f>IFERROR(VLOOKUP($B201,#REF!,#REF!,FALSE),0)</f>
        <v>0</v>
      </c>
      <c r="R201" s="150">
        <f>IFERROR(VLOOKUP($B201,#REF!,#REF!,FALSE),0)</f>
        <v>0</v>
      </c>
      <c r="S201" s="150">
        <f>IFERROR(VLOOKUP($B201,#REF!,#REF!,FALSE),0)</f>
        <v>0</v>
      </c>
      <c r="T201" s="150">
        <f>IFERROR(VLOOKUP($B201,#REF!,#REF!,FALSE),0)</f>
        <v>0</v>
      </c>
      <c r="U201" s="150">
        <f>IFERROR(VLOOKUP($B201,#REF!,#REF!,FALSE),0)</f>
        <v>0</v>
      </c>
      <c r="V201" s="101"/>
      <c r="W201" s="101">
        <f t="shared" si="28"/>
        <v>0</v>
      </c>
      <c r="X201" s="131">
        <f t="shared" si="29"/>
        <v>2881.13</v>
      </c>
    </row>
    <row r="202" spans="2:24" s="83" customFormat="1" ht="14.25" x14ac:dyDescent="0.2">
      <c r="B202" s="83" t="str">
        <f t="shared" si="26"/>
        <v>99505852</v>
      </c>
      <c r="C202" s="154"/>
      <c r="D202" s="149" t="s">
        <v>55</v>
      </c>
      <c r="E202" s="149" t="s">
        <v>291</v>
      </c>
      <c r="F202" s="95" t="s">
        <v>197</v>
      </c>
      <c r="G202" s="95">
        <v>99505852</v>
      </c>
      <c r="H202" s="95" t="s">
        <v>280</v>
      </c>
      <c r="I202" s="178">
        <v>2881.15</v>
      </c>
      <c r="J202" s="188">
        <f>IFERROR(VLOOKUP($B202,#REF!,#REF!,FALSE),0)</f>
        <v>0</v>
      </c>
      <c r="K202" s="150">
        <f>IFERROR(VLOOKUP($B202,#REF!,#REF!,FALSE),0)</f>
        <v>0</v>
      </c>
      <c r="L202" s="150">
        <f>IFERROR(VLOOKUP($B202,#REF!,#REF!,FALSE),0)</f>
        <v>0</v>
      </c>
      <c r="M202" s="150">
        <f>IFERROR(VLOOKUP($B202,#REF!,#REF!,FALSE),0)</f>
        <v>0</v>
      </c>
      <c r="N202" s="150">
        <f>IFERROR(VLOOKUP($B202,#REF!,#REF!,FALSE),0)</f>
        <v>0</v>
      </c>
      <c r="O202" s="150">
        <f>IFERROR(VLOOKUP($B202,#REF!,#REF!,FALSE),0)</f>
        <v>0</v>
      </c>
      <c r="P202" s="150">
        <f>IFERROR(VLOOKUP($B202,#REF!,#REF!,FALSE),0)</f>
        <v>0</v>
      </c>
      <c r="Q202" s="150">
        <f>IFERROR(VLOOKUP($B202,#REF!,#REF!,FALSE),0)</f>
        <v>0</v>
      </c>
      <c r="R202" s="150">
        <f>IFERROR(VLOOKUP($B202,#REF!,#REF!,FALSE),0)</f>
        <v>0</v>
      </c>
      <c r="S202" s="150">
        <f>IFERROR(VLOOKUP($B202,#REF!,#REF!,FALSE),0)</f>
        <v>0</v>
      </c>
      <c r="T202" s="150">
        <f>IFERROR(VLOOKUP($B202,#REF!,#REF!,FALSE),0)</f>
        <v>0</v>
      </c>
      <c r="U202" s="150">
        <f>IFERROR(VLOOKUP($B202,#REF!,#REF!,FALSE),0)</f>
        <v>0</v>
      </c>
      <c r="V202" s="101"/>
      <c r="W202" s="101">
        <f t="shared" si="27"/>
        <v>0</v>
      </c>
      <c r="X202" s="131">
        <f>I202-W202</f>
        <v>2881.15</v>
      </c>
    </row>
    <row r="203" spans="2:24" s="83" customFormat="1" ht="14.25" x14ac:dyDescent="0.2">
      <c r="B203" s="83" t="str">
        <f t="shared" si="26"/>
        <v>99505855</v>
      </c>
      <c r="C203" s="154"/>
      <c r="D203" s="149" t="s">
        <v>55</v>
      </c>
      <c r="E203" s="94" t="s">
        <v>292</v>
      </c>
      <c r="F203" s="95" t="s">
        <v>197</v>
      </c>
      <c r="G203" s="95">
        <v>99505855</v>
      </c>
      <c r="H203" s="95" t="s">
        <v>280</v>
      </c>
      <c r="I203" s="178">
        <v>2881.13</v>
      </c>
      <c r="J203" s="188">
        <f>IFERROR(VLOOKUP($B203,#REF!,#REF!,FALSE),0)</f>
        <v>0</v>
      </c>
      <c r="K203" s="150">
        <f>IFERROR(VLOOKUP($B203,#REF!,#REF!,FALSE),0)</f>
        <v>0</v>
      </c>
      <c r="L203" s="150">
        <f>IFERROR(VLOOKUP($B203,#REF!,#REF!,FALSE),0)</f>
        <v>0</v>
      </c>
      <c r="M203" s="150">
        <f>IFERROR(VLOOKUP($B203,#REF!,#REF!,FALSE),0)</f>
        <v>0</v>
      </c>
      <c r="N203" s="150">
        <f>IFERROR(VLOOKUP($B203,#REF!,#REF!,FALSE),0)</f>
        <v>0</v>
      </c>
      <c r="O203" s="150">
        <f>IFERROR(VLOOKUP($B203,#REF!,#REF!,FALSE),0)</f>
        <v>0</v>
      </c>
      <c r="P203" s="150">
        <f>IFERROR(VLOOKUP($B203,#REF!,#REF!,FALSE),0)</f>
        <v>0</v>
      </c>
      <c r="Q203" s="150">
        <f>IFERROR(VLOOKUP($B203,#REF!,#REF!,FALSE),0)</f>
        <v>0</v>
      </c>
      <c r="R203" s="150">
        <f>IFERROR(VLOOKUP($B203,#REF!,#REF!,FALSE),0)</f>
        <v>0</v>
      </c>
      <c r="S203" s="150">
        <f>IFERROR(VLOOKUP($B203,#REF!,#REF!,FALSE),0)</f>
        <v>0</v>
      </c>
      <c r="T203" s="150">
        <f>IFERROR(VLOOKUP($B203,#REF!,#REF!,FALSE),0)</f>
        <v>0</v>
      </c>
      <c r="U203" s="150">
        <f>IFERROR(VLOOKUP($B203,#REF!,#REF!,FALSE),0)</f>
        <v>0</v>
      </c>
      <c r="V203" s="96"/>
      <c r="W203" s="96">
        <f t="shared" si="27"/>
        <v>0</v>
      </c>
      <c r="X203" s="125">
        <f>I203-W203</f>
        <v>2881.13</v>
      </c>
    </row>
    <row r="204" spans="2:24" s="83" customFormat="1" ht="14.25" x14ac:dyDescent="0.2">
      <c r="B204" s="83" t="str">
        <f t="shared" si="26"/>
        <v>99505879</v>
      </c>
      <c r="C204" s="154"/>
      <c r="D204" s="149" t="s">
        <v>55</v>
      </c>
      <c r="E204" s="94" t="s">
        <v>293</v>
      </c>
      <c r="F204" s="95" t="s">
        <v>197</v>
      </c>
      <c r="G204" s="95">
        <v>99505879</v>
      </c>
      <c r="H204" s="95" t="s">
        <v>280</v>
      </c>
      <c r="I204" s="178">
        <v>2881.13</v>
      </c>
      <c r="J204" s="188">
        <f>IFERROR(VLOOKUP($B204,#REF!,#REF!,FALSE),0)</f>
        <v>0</v>
      </c>
      <c r="K204" s="150">
        <f>IFERROR(VLOOKUP($B204,#REF!,#REF!,FALSE),0)</f>
        <v>0</v>
      </c>
      <c r="L204" s="150">
        <f>IFERROR(VLOOKUP($B204,#REF!,#REF!,FALSE),0)</f>
        <v>0</v>
      </c>
      <c r="M204" s="150">
        <f>IFERROR(VLOOKUP($B204,#REF!,#REF!,FALSE),0)</f>
        <v>0</v>
      </c>
      <c r="N204" s="150">
        <f>IFERROR(VLOOKUP($B204,#REF!,#REF!,FALSE),0)</f>
        <v>0</v>
      </c>
      <c r="O204" s="150">
        <f>IFERROR(VLOOKUP($B204,#REF!,#REF!,FALSE),0)</f>
        <v>0</v>
      </c>
      <c r="P204" s="150">
        <f>IFERROR(VLOOKUP($B204,#REF!,#REF!,FALSE),0)</f>
        <v>0</v>
      </c>
      <c r="Q204" s="150">
        <f>IFERROR(VLOOKUP($B204,#REF!,#REF!,FALSE),0)</f>
        <v>0</v>
      </c>
      <c r="R204" s="150">
        <f>IFERROR(VLOOKUP($B204,#REF!,#REF!,FALSE),0)</f>
        <v>0</v>
      </c>
      <c r="S204" s="150">
        <f>IFERROR(VLOOKUP($B204,#REF!,#REF!,FALSE),0)</f>
        <v>0</v>
      </c>
      <c r="T204" s="150">
        <f>IFERROR(VLOOKUP($B204,#REF!,#REF!,FALSE),0)</f>
        <v>0</v>
      </c>
      <c r="U204" s="150">
        <f>IFERROR(VLOOKUP($B204,#REF!,#REF!,FALSE),0)</f>
        <v>0</v>
      </c>
      <c r="V204" s="96"/>
      <c r="W204" s="96">
        <f t="shared" si="27"/>
        <v>0</v>
      </c>
      <c r="X204" s="125">
        <f>I204-W204</f>
        <v>2881.13</v>
      </c>
    </row>
    <row r="205" spans="2:24" s="83" customFormat="1" ht="14.25" x14ac:dyDescent="0.2">
      <c r="C205" s="154"/>
      <c r="F205" s="87"/>
      <c r="G205" s="87"/>
      <c r="H205" s="87"/>
      <c r="I205" s="128"/>
      <c r="J205" s="186"/>
      <c r="K205" s="102"/>
    </row>
    <row r="206" spans="2:24" s="83" customFormat="1" x14ac:dyDescent="0.25">
      <c r="C206" s="154"/>
      <c r="D206" s="104" t="s">
        <v>58</v>
      </c>
      <c r="E206" s="103"/>
      <c r="F206" s="104"/>
      <c r="G206" s="104"/>
      <c r="H206" s="104"/>
      <c r="I206" s="105">
        <v>3021118.17</v>
      </c>
      <c r="J206" s="191">
        <f t="shared" ref="J206:U206" si="32">SUM(J45:J205)</f>
        <v>0</v>
      </c>
      <c r="K206" s="105">
        <f t="shared" si="32"/>
        <v>0</v>
      </c>
      <c r="L206" s="105">
        <f t="shared" si="32"/>
        <v>0</v>
      </c>
      <c r="M206" s="105">
        <f t="shared" si="32"/>
        <v>0</v>
      </c>
      <c r="N206" s="105">
        <f t="shared" si="32"/>
        <v>0</v>
      </c>
      <c r="O206" s="105">
        <f t="shared" si="32"/>
        <v>0</v>
      </c>
      <c r="P206" s="105">
        <f t="shared" si="32"/>
        <v>0</v>
      </c>
      <c r="Q206" s="105">
        <f t="shared" si="32"/>
        <v>0</v>
      </c>
      <c r="R206" s="105">
        <f t="shared" si="32"/>
        <v>0</v>
      </c>
      <c r="S206" s="105">
        <f t="shared" si="32"/>
        <v>0</v>
      </c>
      <c r="T206" s="105">
        <f t="shared" si="32"/>
        <v>0</v>
      </c>
      <c r="U206" s="105">
        <f t="shared" si="32"/>
        <v>0</v>
      </c>
      <c r="V206" s="105"/>
      <c r="W206" s="105">
        <f>SUM(W45:W205)</f>
        <v>0</v>
      </c>
      <c r="X206" s="125">
        <f>I206-W206</f>
        <v>3021118.17</v>
      </c>
    </row>
    <row r="207" spans="2:24" s="83" customFormat="1" x14ac:dyDescent="0.25">
      <c r="C207" s="154"/>
      <c r="D207" s="103"/>
      <c r="E207" s="103"/>
      <c r="F207" s="104"/>
      <c r="G207" s="104"/>
      <c r="H207" s="104"/>
      <c r="I207" s="128"/>
      <c r="J207" s="192"/>
      <c r="K207" s="106"/>
      <c r="L207" s="106"/>
      <c r="M207" s="106"/>
      <c r="N207" s="106"/>
      <c r="O207" s="106"/>
      <c r="P207" s="106"/>
      <c r="Q207" s="106"/>
      <c r="R207" s="106"/>
      <c r="S207" s="106"/>
      <c r="T207" s="106"/>
      <c r="U207" s="106"/>
      <c r="V207" s="106"/>
      <c r="W207" s="133">
        <f>W206-I206</f>
        <v>-3021118.17</v>
      </c>
    </row>
    <row r="208" spans="2:24" s="83" customFormat="1" x14ac:dyDescent="0.25">
      <c r="C208" s="154"/>
      <c r="D208" s="92" t="s">
        <v>61</v>
      </c>
      <c r="E208" s="92"/>
      <c r="F208" s="93"/>
      <c r="G208" s="93"/>
      <c r="H208" s="93"/>
      <c r="I208" s="128"/>
      <c r="J208" s="192"/>
      <c r="K208" s="106"/>
      <c r="L208" s="106"/>
      <c r="M208" s="106"/>
      <c r="N208" s="106"/>
      <c r="O208" s="106"/>
      <c r="P208" s="106"/>
      <c r="Q208" s="106"/>
      <c r="R208" s="106"/>
      <c r="S208" s="106"/>
      <c r="T208" s="106"/>
      <c r="U208" s="106"/>
      <c r="V208" s="106"/>
      <c r="W208" s="106"/>
    </row>
    <row r="209" spans="2:24" s="83" customFormat="1" ht="14.25" x14ac:dyDescent="0.2">
      <c r="B209" s="83" t="str">
        <f t="shared" ref="B209:B211" si="33">TEXT(G209,0)</f>
        <v>99491309</v>
      </c>
      <c r="C209" s="154" t="s">
        <v>22</v>
      </c>
      <c r="D209" s="94" t="s">
        <v>16</v>
      </c>
      <c r="E209" s="94" t="s">
        <v>266</v>
      </c>
      <c r="F209" s="95" t="s">
        <v>255</v>
      </c>
      <c r="G209" s="95">
        <v>99491309</v>
      </c>
      <c r="H209" s="95" t="s">
        <v>118</v>
      </c>
      <c r="I209" s="178">
        <v>-7798.14</v>
      </c>
      <c r="J209" s="188">
        <f>IFERROR(VLOOKUP($B209,#REF!,#REF!,FALSE),0)</f>
        <v>0</v>
      </c>
      <c r="K209" s="150">
        <f>IFERROR(VLOOKUP($B209,#REF!,#REF!,FALSE),0)</f>
        <v>0</v>
      </c>
      <c r="L209" s="150">
        <f>IFERROR(VLOOKUP($B209,#REF!,#REF!,FALSE),0)</f>
        <v>0</v>
      </c>
      <c r="M209" s="150">
        <f>IFERROR(VLOOKUP($B209,#REF!,#REF!,FALSE),0)</f>
        <v>0</v>
      </c>
      <c r="N209" s="150">
        <f>IFERROR(VLOOKUP($B209,#REF!,#REF!,FALSE),0)</f>
        <v>0</v>
      </c>
      <c r="O209" s="150">
        <f>IFERROR(VLOOKUP($B209,#REF!,#REF!,FALSE),0)</f>
        <v>0</v>
      </c>
      <c r="P209" s="150">
        <f>IFERROR(VLOOKUP($B209,#REF!,#REF!,FALSE),0)</f>
        <v>0</v>
      </c>
      <c r="Q209" s="150">
        <f>IFERROR(VLOOKUP($B209,#REF!,#REF!,FALSE),0)</f>
        <v>0</v>
      </c>
      <c r="R209" s="150">
        <f>IFERROR(VLOOKUP($B209,#REF!,#REF!,FALSE),0)</f>
        <v>0</v>
      </c>
      <c r="S209" s="150">
        <f>IFERROR(VLOOKUP($B209,#REF!,#REF!,FALSE),0)</f>
        <v>0</v>
      </c>
      <c r="T209" s="150">
        <f>IFERROR(VLOOKUP($B209,#REF!,#REF!,FALSE),0)</f>
        <v>0</v>
      </c>
      <c r="U209" s="150">
        <f>IFERROR(VLOOKUP($B209,#REF!,#REF!,FALSE),0)</f>
        <v>0</v>
      </c>
      <c r="V209" s="96"/>
      <c r="W209" s="96">
        <f t="shared" ref="W209:W211" si="34">SUM(J209:U209)</f>
        <v>0</v>
      </c>
      <c r="X209" s="136">
        <f>I209-W209</f>
        <v>-7798.14</v>
      </c>
    </row>
    <row r="210" spans="2:24" s="83" customFormat="1" ht="14.25" x14ac:dyDescent="0.2">
      <c r="B210" s="83" t="str">
        <f t="shared" si="33"/>
        <v>99491054</v>
      </c>
      <c r="C210" s="154"/>
      <c r="D210" s="94" t="s">
        <v>16</v>
      </c>
      <c r="E210" s="94" t="s">
        <v>254</v>
      </c>
      <c r="F210" s="95" t="s">
        <v>265</v>
      </c>
      <c r="G210" s="95">
        <v>99491054</v>
      </c>
      <c r="H210" s="95" t="s">
        <v>118</v>
      </c>
      <c r="I210" s="178">
        <v>26167.4</v>
      </c>
      <c r="J210" s="188">
        <f>IFERROR(VLOOKUP($B210,#REF!,#REF!,FALSE),0)</f>
        <v>0</v>
      </c>
      <c r="K210" s="150">
        <f>IFERROR(VLOOKUP($B210,#REF!,#REF!,FALSE),0)</f>
        <v>0</v>
      </c>
      <c r="L210" s="150">
        <f>IFERROR(VLOOKUP($B210,#REF!,#REF!,FALSE),0)</f>
        <v>0</v>
      </c>
      <c r="M210" s="150">
        <f>IFERROR(VLOOKUP($B210,#REF!,#REF!,FALSE),0)</f>
        <v>0</v>
      </c>
      <c r="N210" s="150">
        <f>IFERROR(VLOOKUP($B210,#REF!,#REF!,FALSE),0)</f>
        <v>0</v>
      </c>
      <c r="O210" s="150">
        <f>IFERROR(VLOOKUP($B210,#REF!,#REF!,FALSE),0)</f>
        <v>0</v>
      </c>
      <c r="P210" s="150">
        <f>IFERROR(VLOOKUP($B210,#REF!,#REF!,FALSE),0)</f>
        <v>0</v>
      </c>
      <c r="Q210" s="150">
        <f>IFERROR(VLOOKUP($B210,#REF!,#REF!,FALSE),0)</f>
        <v>0</v>
      </c>
      <c r="R210" s="150">
        <f>IFERROR(VLOOKUP($B210,#REF!,#REF!,FALSE),0)</f>
        <v>0</v>
      </c>
      <c r="S210" s="150">
        <f>IFERROR(VLOOKUP($B210,#REF!,#REF!,FALSE),0)</f>
        <v>0</v>
      </c>
      <c r="T210" s="150">
        <f>IFERROR(VLOOKUP($B210,#REF!,#REF!,FALSE),0)</f>
        <v>0</v>
      </c>
      <c r="U210" s="150">
        <f>IFERROR(VLOOKUP($B210,#REF!,#REF!,FALSE),0)</f>
        <v>0</v>
      </c>
      <c r="V210" s="96"/>
      <c r="W210" s="96">
        <f t="shared" si="34"/>
        <v>0</v>
      </c>
      <c r="X210" s="136">
        <f>I210-W210</f>
        <v>26167.4</v>
      </c>
    </row>
    <row r="211" spans="2:24" s="83" customFormat="1" ht="14.25" x14ac:dyDescent="0.2">
      <c r="B211" s="83" t="str">
        <f t="shared" si="33"/>
        <v>99506795</v>
      </c>
      <c r="C211" s="154"/>
      <c r="D211" s="94" t="s">
        <v>16</v>
      </c>
      <c r="E211" s="94" t="s">
        <v>267</v>
      </c>
      <c r="F211" s="95" t="s">
        <v>278</v>
      </c>
      <c r="G211" s="95">
        <v>99506795</v>
      </c>
      <c r="H211" s="95" t="s">
        <v>118</v>
      </c>
      <c r="I211" s="178">
        <v>979730.96</v>
      </c>
      <c r="J211" s="188">
        <f>IFERROR(VLOOKUP($B211,#REF!,#REF!,FALSE),0)</f>
        <v>0</v>
      </c>
      <c r="K211" s="150">
        <f>IFERROR(VLOOKUP($B211,#REF!,#REF!,FALSE),0)</f>
        <v>0</v>
      </c>
      <c r="L211" s="150">
        <f>IFERROR(VLOOKUP($B211,#REF!,#REF!,FALSE),0)</f>
        <v>0</v>
      </c>
      <c r="M211" s="150">
        <f>IFERROR(VLOOKUP($B211,#REF!,#REF!,FALSE),0)</f>
        <v>0</v>
      </c>
      <c r="N211" s="150">
        <f>IFERROR(VLOOKUP($B211,#REF!,#REF!,FALSE),0)</f>
        <v>0</v>
      </c>
      <c r="O211" s="150">
        <f>IFERROR(VLOOKUP($B211,#REF!,#REF!,FALSE),0)</f>
        <v>0</v>
      </c>
      <c r="P211" s="150">
        <f>IFERROR(VLOOKUP($B211,#REF!,#REF!,FALSE),0)</f>
        <v>0</v>
      </c>
      <c r="Q211" s="150">
        <f>IFERROR(VLOOKUP($B211,#REF!,#REF!,FALSE),0)</f>
        <v>0</v>
      </c>
      <c r="R211" s="150">
        <f>IFERROR(VLOOKUP($B211,#REF!,#REF!,FALSE),0)</f>
        <v>0</v>
      </c>
      <c r="S211" s="150">
        <f>IFERROR(VLOOKUP($B211,#REF!,#REF!,FALSE),0)</f>
        <v>0</v>
      </c>
      <c r="T211" s="150">
        <f>IFERROR(VLOOKUP($B211,#REF!,#REF!,FALSE),0)</f>
        <v>0</v>
      </c>
      <c r="U211" s="150">
        <f>IFERROR(VLOOKUP($B211,#REF!,#REF!,FALSE),0)</f>
        <v>0</v>
      </c>
      <c r="V211" s="96"/>
      <c r="W211" s="96">
        <f t="shared" si="34"/>
        <v>0</v>
      </c>
      <c r="X211" s="136">
        <f>I211-W211</f>
        <v>979730.96</v>
      </c>
    </row>
    <row r="212" spans="2:24" s="107" customFormat="1" ht="8.4499999999999993" customHeight="1" x14ac:dyDescent="0.25">
      <c r="C212" s="157"/>
      <c r="D212" s="94"/>
      <c r="E212" s="94"/>
      <c r="F212" s="94"/>
      <c r="G212" s="94"/>
      <c r="H212" s="94"/>
      <c r="I212" s="128"/>
      <c r="J212" s="186"/>
      <c r="K212" s="83"/>
      <c r="L212" s="83"/>
      <c r="M212" s="83"/>
      <c r="N212" s="83"/>
      <c r="O212" s="83"/>
      <c r="P212" s="83"/>
      <c r="Q212" s="83"/>
      <c r="R212" s="83"/>
      <c r="S212" s="83"/>
      <c r="T212" s="83"/>
      <c r="U212" s="83"/>
      <c r="V212" s="83"/>
      <c r="W212" s="83"/>
    </row>
    <row r="213" spans="2:24" s="107" customFormat="1" x14ac:dyDescent="0.25">
      <c r="C213" s="157"/>
      <c r="D213" s="104" t="s">
        <v>60</v>
      </c>
      <c r="E213" s="103"/>
      <c r="F213" s="104"/>
      <c r="G213" s="104"/>
      <c r="H213" s="104"/>
      <c r="I213" s="108">
        <v>998100.22</v>
      </c>
      <c r="J213" s="193">
        <f t="shared" ref="J213:U213" si="35">SUM(J209:J212)</f>
        <v>0</v>
      </c>
      <c r="K213" s="108">
        <f t="shared" si="35"/>
        <v>0</v>
      </c>
      <c r="L213" s="108">
        <f t="shared" si="35"/>
        <v>0</v>
      </c>
      <c r="M213" s="108">
        <f t="shared" si="35"/>
        <v>0</v>
      </c>
      <c r="N213" s="108">
        <f t="shared" si="35"/>
        <v>0</v>
      </c>
      <c r="O213" s="108">
        <f t="shared" si="35"/>
        <v>0</v>
      </c>
      <c r="P213" s="108">
        <f t="shared" si="35"/>
        <v>0</v>
      </c>
      <c r="Q213" s="108">
        <f t="shared" si="35"/>
        <v>0</v>
      </c>
      <c r="R213" s="108">
        <f t="shared" si="35"/>
        <v>0</v>
      </c>
      <c r="S213" s="108">
        <f t="shared" si="35"/>
        <v>0</v>
      </c>
      <c r="T213" s="108">
        <f t="shared" si="35"/>
        <v>0</v>
      </c>
      <c r="U213" s="108">
        <f t="shared" si="35"/>
        <v>0</v>
      </c>
      <c r="V213" s="109"/>
      <c r="W213" s="108">
        <f>SUM(W209:W212)</f>
        <v>0</v>
      </c>
    </row>
    <row r="214" spans="2:24" s="107" customFormat="1" x14ac:dyDescent="0.25">
      <c r="C214" s="157"/>
      <c r="D214" s="94"/>
      <c r="E214" s="94"/>
      <c r="F214" s="94"/>
      <c r="G214" s="94"/>
      <c r="H214" s="94"/>
      <c r="I214" s="83"/>
      <c r="J214" s="186"/>
      <c r="K214" s="83"/>
      <c r="L214" s="83"/>
      <c r="M214" s="83"/>
      <c r="N214" s="83"/>
      <c r="O214" s="83"/>
      <c r="P214" s="83"/>
      <c r="Q214" s="83"/>
      <c r="R214" s="83"/>
      <c r="S214" s="83"/>
      <c r="T214" s="83"/>
      <c r="U214" s="83"/>
      <c r="V214" s="83"/>
      <c r="W214" s="133">
        <f>W213-I213</f>
        <v>-998100.22</v>
      </c>
    </row>
    <row r="215" spans="2:24" s="107" customFormat="1" ht="15.75" thickBot="1" x14ac:dyDescent="0.3">
      <c r="C215" s="157"/>
      <c r="D215" s="110" t="s">
        <v>59</v>
      </c>
      <c r="E215" s="110"/>
      <c r="F215" s="110"/>
      <c r="G215" s="110"/>
      <c r="H215" s="110"/>
      <c r="I215" s="111">
        <v>4019218.3899999997</v>
      </c>
      <c r="J215" s="194">
        <f t="shared" ref="J215:U215" si="36">+J206+J213</f>
        <v>0</v>
      </c>
      <c r="K215" s="111">
        <f t="shared" si="36"/>
        <v>0</v>
      </c>
      <c r="L215" s="111">
        <f t="shared" si="36"/>
        <v>0</v>
      </c>
      <c r="M215" s="111">
        <f t="shared" si="36"/>
        <v>0</v>
      </c>
      <c r="N215" s="111">
        <f t="shared" si="36"/>
        <v>0</v>
      </c>
      <c r="O215" s="111">
        <f t="shared" si="36"/>
        <v>0</v>
      </c>
      <c r="P215" s="111">
        <f t="shared" si="36"/>
        <v>0</v>
      </c>
      <c r="Q215" s="111">
        <f t="shared" si="36"/>
        <v>0</v>
      </c>
      <c r="R215" s="111">
        <f t="shared" si="36"/>
        <v>0</v>
      </c>
      <c r="S215" s="111">
        <f t="shared" si="36"/>
        <v>0</v>
      </c>
      <c r="T215" s="111">
        <f t="shared" si="36"/>
        <v>0</v>
      </c>
      <c r="U215" s="111">
        <f t="shared" si="36"/>
        <v>0</v>
      </c>
      <c r="V215" s="83"/>
      <c r="W215" s="111">
        <f>+W206+W213</f>
        <v>0</v>
      </c>
    </row>
    <row r="216" spans="2:24" s="107" customFormat="1" ht="15.75" thickTop="1" x14ac:dyDescent="0.25">
      <c r="C216" s="157"/>
      <c r="D216" s="110"/>
      <c r="E216" s="110"/>
      <c r="F216" s="110"/>
      <c r="G216" s="110"/>
      <c r="H216" s="110"/>
      <c r="I216" s="106"/>
      <c r="J216" s="192"/>
      <c r="K216" s="106"/>
      <c r="L216" s="106"/>
      <c r="M216" s="106"/>
      <c r="N216" s="106"/>
      <c r="O216" s="106"/>
      <c r="P216" s="106"/>
      <c r="Q216" s="106"/>
      <c r="R216" s="106"/>
      <c r="S216" s="106"/>
      <c r="T216" s="106"/>
      <c r="U216" s="106"/>
      <c r="V216" s="83"/>
      <c r="W216" s="106"/>
    </row>
    <row r="217" spans="2:24" s="107" customFormat="1" x14ac:dyDescent="0.25">
      <c r="C217" s="157"/>
      <c r="D217" s="110" t="s">
        <v>257</v>
      </c>
      <c r="E217" s="110"/>
      <c r="F217" s="110"/>
      <c r="G217" s="110"/>
      <c r="H217" s="110"/>
      <c r="I217" s="106"/>
      <c r="J217" s="192"/>
      <c r="K217" s="106"/>
      <c r="L217" s="106"/>
      <c r="M217" s="106"/>
      <c r="N217" s="106"/>
      <c r="O217" s="106"/>
      <c r="P217" s="106"/>
      <c r="Q217" s="106"/>
      <c r="R217" s="106"/>
      <c r="S217" s="106"/>
      <c r="T217" s="106"/>
      <c r="U217" s="106"/>
      <c r="V217" s="83"/>
      <c r="W217" s="106"/>
    </row>
    <row r="218" spans="2:24" s="107" customFormat="1" x14ac:dyDescent="0.25">
      <c r="C218" s="157"/>
      <c r="D218" s="110" t="s">
        <v>363</v>
      </c>
      <c r="E218" s="157"/>
      <c r="F218" s="157"/>
      <c r="G218" s="157"/>
      <c r="H218" s="157"/>
      <c r="I218" s="125"/>
      <c r="J218" s="186"/>
      <c r="K218" s="83"/>
      <c r="L218" s="83"/>
      <c r="M218" s="83"/>
      <c r="N218" s="83"/>
      <c r="O218" s="83"/>
      <c r="P218" s="83"/>
      <c r="Q218" s="83"/>
      <c r="R218" s="83"/>
      <c r="S218" s="83"/>
      <c r="T218" s="83"/>
      <c r="U218" s="83"/>
      <c r="V218" s="83"/>
      <c r="W218" s="133">
        <f>W215-I215</f>
        <v>-4019218.3899999997</v>
      </c>
    </row>
    <row r="219" spans="2:24" s="107" customFormat="1" x14ac:dyDescent="0.25">
      <c r="C219" s="157"/>
      <c r="D219" s="83"/>
      <c r="E219" s="83"/>
      <c r="F219" s="87"/>
      <c r="G219" s="87"/>
      <c r="H219" s="87"/>
      <c r="I219" s="125"/>
      <c r="J219" s="186"/>
      <c r="K219" s="83"/>
      <c r="L219" s="83"/>
      <c r="M219" s="83"/>
      <c r="N219" s="83"/>
      <c r="O219" s="83"/>
      <c r="P219" s="83"/>
      <c r="Q219" s="83"/>
      <c r="R219" s="83"/>
      <c r="S219" s="83"/>
      <c r="T219" s="83"/>
      <c r="U219" s="83"/>
      <c r="V219" s="83"/>
      <c r="W219" s="133"/>
    </row>
    <row r="220" spans="2:24" s="107" customFormat="1" x14ac:dyDescent="0.25">
      <c r="C220" s="157"/>
      <c r="D220" s="132" t="str">
        <f>$F$35&amp;" Actual Transfers"</f>
        <v>2025 Actual Transfers</v>
      </c>
      <c r="E220" s="91"/>
      <c r="F220" s="89"/>
      <c r="G220" s="89"/>
      <c r="H220" s="89"/>
      <c r="I220" s="126"/>
      <c r="J220" s="195" t="str">
        <f t="shared" ref="J220:U220" si="37">J40</f>
        <v>Jan-25</v>
      </c>
      <c r="K220" s="112" t="str">
        <f t="shared" si="37"/>
        <v>Feb-25</v>
      </c>
      <c r="L220" s="112" t="str">
        <f t="shared" si="37"/>
        <v>Mar-25</v>
      </c>
      <c r="M220" s="112" t="str">
        <f t="shared" si="37"/>
        <v>Apr-25</v>
      </c>
      <c r="N220" s="112" t="str">
        <f t="shared" si="37"/>
        <v>May-25</v>
      </c>
      <c r="O220" s="112" t="str">
        <f t="shared" si="37"/>
        <v>Jun-25</v>
      </c>
      <c r="P220" s="112" t="str">
        <f t="shared" si="37"/>
        <v>Jul-25</v>
      </c>
      <c r="Q220" s="112" t="str">
        <f t="shared" si="37"/>
        <v>Aug-25</v>
      </c>
      <c r="R220" s="112" t="str">
        <f t="shared" si="37"/>
        <v>Sep-25</v>
      </c>
      <c r="S220" s="112" t="str">
        <f t="shared" si="37"/>
        <v>Oct-25</v>
      </c>
      <c r="T220" s="112" t="str">
        <f t="shared" si="37"/>
        <v>Nov-25</v>
      </c>
      <c r="U220" s="112" t="str">
        <f t="shared" si="37"/>
        <v>Dec-25</v>
      </c>
      <c r="V220" s="112"/>
      <c r="W220" s="112" t="str">
        <f>W40</f>
        <v>Total 2025</v>
      </c>
    </row>
    <row r="221" spans="2:24" s="83" customFormat="1" ht="14.25" x14ac:dyDescent="0.2">
      <c r="C221" s="154"/>
      <c r="F221" s="87"/>
      <c r="G221" s="87"/>
      <c r="H221" s="87"/>
      <c r="I221" s="125"/>
      <c r="J221" s="186"/>
    </row>
    <row r="222" spans="2:24" s="83" customFormat="1" ht="14.25" x14ac:dyDescent="0.2">
      <c r="C222" s="154"/>
      <c r="D222" s="92" t="s">
        <v>57</v>
      </c>
      <c r="F222" s="87"/>
      <c r="G222" s="87"/>
      <c r="H222" s="87"/>
      <c r="I222" s="125"/>
      <c r="J222" s="186"/>
    </row>
    <row r="223" spans="2:24" s="83" customFormat="1" ht="14.25" x14ac:dyDescent="0.2">
      <c r="B223" s="83" t="str">
        <f t="shared" ref="B223:B368" si="38">TEXT(G223,0)</f>
        <v>99506022</v>
      </c>
      <c r="C223" s="154"/>
      <c r="D223" s="113" t="s">
        <v>55</v>
      </c>
      <c r="E223" s="113" t="s">
        <v>382</v>
      </c>
      <c r="F223" s="87" t="s">
        <v>384</v>
      </c>
      <c r="G223" s="87">
        <v>99506022</v>
      </c>
      <c r="H223" s="87" t="s">
        <v>280</v>
      </c>
      <c r="I223" s="178">
        <v>169315.79</v>
      </c>
      <c r="J223" s="196">
        <f>IFERROR(VLOOKUP($B223,#REF!,#REF!,FALSE),0)</f>
        <v>0</v>
      </c>
      <c r="K223" s="176">
        <f>IFERROR(VLOOKUP($B223,#REF!,#REF!,FALSE),0)</f>
        <v>0</v>
      </c>
      <c r="L223" s="176">
        <f>IFERROR(VLOOKUP($B223,#REF!,#REF!,FALSE),0)</f>
        <v>0</v>
      </c>
      <c r="M223" s="176">
        <f>IFERROR(VLOOKUP($B223,#REF!,#REF!,FALSE),0)</f>
        <v>0</v>
      </c>
      <c r="N223" s="176">
        <f>IFERROR(VLOOKUP($B223,#REF!,#REF!,FALSE),0)</f>
        <v>0</v>
      </c>
      <c r="O223" s="177">
        <f>IFERROR(VLOOKUP($B223,#REF!,#REF!,FALSE),0)</f>
        <v>0</v>
      </c>
      <c r="P223" s="176">
        <f>IFERROR(VLOOKUP($B223,#REF!,#REF!,FALSE),0)</f>
        <v>0</v>
      </c>
      <c r="Q223" s="176">
        <f>IFERROR(VLOOKUP($B223,#REF!,#REF!,FALSE),0)</f>
        <v>0</v>
      </c>
      <c r="R223" s="176">
        <f>IFERROR(VLOOKUP($B223,#REF!,#REF!,FALSE),0)</f>
        <v>0</v>
      </c>
      <c r="S223" s="176">
        <f>IFERROR(VLOOKUP($B223,#REF!,#REF!,FALSE),0)</f>
        <v>0</v>
      </c>
      <c r="T223" s="176">
        <f>IFERROR(VLOOKUP($B223,#REF!,#REF!,FALSE),0)</f>
        <v>0</v>
      </c>
      <c r="U223" s="176">
        <f>IFERROR(VLOOKUP($B223,#REF!,#REF!,FALSE),0)</f>
        <v>0</v>
      </c>
      <c r="W223" s="96">
        <f t="shared" ref="W223" si="39">SUM(J223:U223)</f>
        <v>0</v>
      </c>
      <c r="X223" s="136">
        <f t="shared" ref="X223:X286" si="40">I223-W223</f>
        <v>169315.79</v>
      </c>
    </row>
    <row r="224" spans="2:24" s="83" customFormat="1" ht="14.25" x14ac:dyDescent="0.2">
      <c r="B224" s="83" t="str">
        <f t="shared" si="38"/>
        <v>99488357</v>
      </c>
      <c r="C224" s="154"/>
      <c r="D224" s="113" t="s">
        <v>55</v>
      </c>
      <c r="E224" s="113" t="s">
        <v>386</v>
      </c>
      <c r="F224" s="87" t="s">
        <v>387</v>
      </c>
      <c r="G224" s="87">
        <v>99488357</v>
      </c>
      <c r="H224" s="87" t="s">
        <v>280</v>
      </c>
      <c r="I224" s="178">
        <v>153905.99</v>
      </c>
      <c r="J224" s="196">
        <f>IFERROR(VLOOKUP($B224,#REF!,#REF!,FALSE),0)</f>
        <v>0</v>
      </c>
      <c r="K224" s="176">
        <f>IFERROR(VLOOKUP($B224,#REF!,#REF!,FALSE),0)</f>
        <v>0</v>
      </c>
      <c r="L224" s="176">
        <f>IFERROR(VLOOKUP($B224,#REF!,#REF!,FALSE),0)</f>
        <v>0</v>
      </c>
      <c r="M224" s="176">
        <f>IFERROR(VLOOKUP($B224,#REF!,#REF!,FALSE),0)</f>
        <v>0</v>
      </c>
      <c r="N224" s="176">
        <f>IFERROR(VLOOKUP($B224,#REF!,#REF!,FALSE),0)</f>
        <v>0</v>
      </c>
      <c r="O224" s="177">
        <f>IFERROR(VLOOKUP($B224,#REF!,#REF!,FALSE),0)</f>
        <v>0</v>
      </c>
      <c r="P224" s="176">
        <f>IFERROR(VLOOKUP($B224,#REF!,#REF!,FALSE),0)</f>
        <v>0</v>
      </c>
      <c r="Q224" s="176">
        <f>IFERROR(VLOOKUP($B224,#REF!,#REF!,FALSE),0)</f>
        <v>0</v>
      </c>
      <c r="R224" s="176">
        <f>IFERROR(VLOOKUP($B224,#REF!,#REF!,FALSE),0)</f>
        <v>0</v>
      </c>
      <c r="S224" s="176">
        <f>IFERROR(VLOOKUP($B224,#REF!,#REF!,FALSE),0)</f>
        <v>0</v>
      </c>
      <c r="T224" s="176">
        <f>IFERROR(VLOOKUP($B224,#REF!,#REF!,FALSE),0)</f>
        <v>0</v>
      </c>
      <c r="U224" s="176">
        <f>IFERROR(VLOOKUP($B224,#REF!,#REF!,FALSE),0)</f>
        <v>0</v>
      </c>
      <c r="W224" s="96">
        <f t="shared" ref="W224:W287" si="41">SUM(J224:U224)</f>
        <v>0</v>
      </c>
      <c r="X224" s="136">
        <f t="shared" si="40"/>
        <v>153905.99</v>
      </c>
    </row>
    <row r="225" spans="2:24" s="83" customFormat="1" ht="14.25" x14ac:dyDescent="0.2">
      <c r="B225" s="83" t="str">
        <f t="shared" si="38"/>
        <v>99506011</v>
      </c>
      <c r="C225" s="154"/>
      <c r="D225" s="113" t="s">
        <v>55</v>
      </c>
      <c r="E225" s="113" t="s">
        <v>382</v>
      </c>
      <c r="F225" s="87" t="s">
        <v>403</v>
      </c>
      <c r="G225" s="87">
        <v>99506011</v>
      </c>
      <c r="H225" s="87" t="s">
        <v>280</v>
      </c>
      <c r="I225" s="178">
        <v>62921.61</v>
      </c>
      <c r="J225" s="196">
        <f>IFERROR(VLOOKUP($B225,#REF!,#REF!,FALSE),0)</f>
        <v>0</v>
      </c>
      <c r="K225" s="176">
        <f>IFERROR(VLOOKUP($B225,#REF!,#REF!,FALSE),0)</f>
        <v>0</v>
      </c>
      <c r="L225" s="176">
        <f>IFERROR(VLOOKUP($B225,#REF!,#REF!,FALSE),0)</f>
        <v>0</v>
      </c>
      <c r="M225" s="176">
        <f>IFERROR(VLOOKUP($B225,#REF!,#REF!,FALSE),0)</f>
        <v>0</v>
      </c>
      <c r="N225" s="176">
        <f>IFERROR(VLOOKUP($B225,#REF!,#REF!,FALSE),0)</f>
        <v>0</v>
      </c>
      <c r="O225" s="177">
        <f>IFERROR(VLOOKUP($B225,#REF!,#REF!,FALSE),0)</f>
        <v>0</v>
      </c>
      <c r="P225" s="176">
        <f>IFERROR(VLOOKUP($B225,#REF!,#REF!,FALSE),0)</f>
        <v>0</v>
      </c>
      <c r="Q225" s="176">
        <f>IFERROR(VLOOKUP($B225,#REF!,#REF!,FALSE),0)</f>
        <v>0</v>
      </c>
      <c r="R225" s="176">
        <f>IFERROR(VLOOKUP($B225,#REF!,#REF!,FALSE),0)</f>
        <v>0</v>
      </c>
      <c r="S225" s="176">
        <f>IFERROR(VLOOKUP($B225,#REF!,#REF!,FALSE),0)</f>
        <v>0</v>
      </c>
      <c r="T225" s="176">
        <f>IFERROR(VLOOKUP($B225,#REF!,#REF!,FALSE),0)</f>
        <v>0</v>
      </c>
      <c r="U225" s="176">
        <f>IFERROR(VLOOKUP($B225,#REF!,#REF!,FALSE),0)</f>
        <v>0</v>
      </c>
      <c r="W225" s="96">
        <f t="shared" si="41"/>
        <v>0</v>
      </c>
      <c r="X225" s="136">
        <f t="shared" si="40"/>
        <v>62921.61</v>
      </c>
    </row>
    <row r="226" spans="2:24" s="83" customFormat="1" ht="14.25" x14ac:dyDescent="0.2">
      <c r="B226" s="83" t="str">
        <f t="shared" si="38"/>
        <v>99505956</v>
      </c>
      <c r="C226" s="154"/>
      <c r="D226" s="113" t="s">
        <v>55</v>
      </c>
      <c r="E226" s="113" t="s">
        <v>380</v>
      </c>
      <c r="F226" s="87" t="s">
        <v>381</v>
      </c>
      <c r="G226" s="87">
        <v>99505956</v>
      </c>
      <c r="H226" s="87" t="s">
        <v>280</v>
      </c>
      <c r="I226" s="178">
        <v>28422.14</v>
      </c>
      <c r="J226" s="196">
        <f>IFERROR(VLOOKUP($B226,#REF!,#REF!,FALSE),0)</f>
        <v>0</v>
      </c>
      <c r="K226" s="176">
        <f>IFERROR(VLOOKUP($B226,#REF!,#REF!,FALSE),0)</f>
        <v>0</v>
      </c>
      <c r="L226" s="176">
        <f>IFERROR(VLOOKUP($B226,#REF!,#REF!,FALSE),0)</f>
        <v>0</v>
      </c>
      <c r="M226" s="176">
        <f>IFERROR(VLOOKUP($B226,#REF!,#REF!,FALSE),0)</f>
        <v>0</v>
      </c>
      <c r="N226" s="176">
        <f>IFERROR(VLOOKUP($B226,#REF!,#REF!,FALSE),0)</f>
        <v>0</v>
      </c>
      <c r="O226" s="177">
        <f>IFERROR(VLOOKUP($B226,#REF!,#REF!,FALSE),0)</f>
        <v>0</v>
      </c>
      <c r="P226" s="176">
        <f>IFERROR(VLOOKUP($B226,#REF!,#REF!,FALSE),0)</f>
        <v>0</v>
      </c>
      <c r="Q226" s="176">
        <f>IFERROR(VLOOKUP($B226,#REF!,#REF!,FALSE),0)</f>
        <v>0</v>
      </c>
      <c r="R226" s="176">
        <f>IFERROR(VLOOKUP($B226,#REF!,#REF!,FALSE),0)</f>
        <v>0</v>
      </c>
      <c r="S226" s="176">
        <f>IFERROR(VLOOKUP($B226,#REF!,#REF!,FALSE),0)</f>
        <v>0</v>
      </c>
      <c r="T226" s="176">
        <f>IFERROR(VLOOKUP($B226,#REF!,#REF!,FALSE),0)</f>
        <v>0</v>
      </c>
      <c r="U226" s="176">
        <f>IFERROR(VLOOKUP($B226,#REF!,#REF!,FALSE),0)</f>
        <v>0</v>
      </c>
      <c r="W226" s="96">
        <f t="shared" si="41"/>
        <v>0</v>
      </c>
      <c r="X226" s="136">
        <f t="shared" si="40"/>
        <v>28422.14</v>
      </c>
    </row>
    <row r="227" spans="2:24" s="83" customFormat="1" ht="14.25" x14ac:dyDescent="0.2">
      <c r="B227" s="83" t="str">
        <f t="shared" si="38"/>
        <v>99506033</v>
      </c>
      <c r="C227" s="154"/>
      <c r="D227" s="113" t="s">
        <v>55</v>
      </c>
      <c r="E227" s="113" t="s">
        <v>382</v>
      </c>
      <c r="F227" s="87" t="s">
        <v>381</v>
      </c>
      <c r="G227" s="87">
        <v>99506033</v>
      </c>
      <c r="H227" s="87" t="s">
        <v>280</v>
      </c>
      <c r="I227" s="178">
        <v>26184.82</v>
      </c>
      <c r="J227" s="196">
        <f>IFERROR(VLOOKUP($B227,#REF!,#REF!,FALSE),0)</f>
        <v>0</v>
      </c>
      <c r="K227" s="176">
        <f>IFERROR(VLOOKUP($B227,#REF!,#REF!,FALSE),0)</f>
        <v>0</v>
      </c>
      <c r="L227" s="176">
        <f>IFERROR(VLOOKUP($B227,#REF!,#REF!,FALSE),0)</f>
        <v>0</v>
      </c>
      <c r="M227" s="176">
        <f>IFERROR(VLOOKUP($B227,#REF!,#REF!,FALSE),0)</f>
        <v>0</v>
      </c>
      <c r="N227" s="176">
        <f>IFERROR(VLOOKUP($B227,#REF!,#REF!,FALSE),0)</f>
        <v>0</v>
      </c>
      <c r="O227" s="177">
        <f>IFERROR(VLOOKUP($B227,#REF!,#REF!,FALSE),0)</f>
        <v>0</v>
      </c>
      <c r="P227" s="176">
        <f>IFERROR(VLOOKUP($B227,#REF!,#REF!,FALSE),0)</f>
        <v>0</v>
      </c>
      <c r="Q227" s="176">
        <f>IFERROR(VLOOKUP($B227,#REF!,#REF!,FALSE),0)</f>
        <v>0</v>
      </c>
      <c r="R227" s="176">
        <f>IFERROR(VLOOKUP($B227,#REF!,#REF!,FALSE),0)</f>
        <v>0</v>
      </c>
      <c r="S227" s="176">
        <f>IFERROR(VLOOKUP($B227,#REF!,#REF!,FALSE),0)</f>
        <v>0</v>
      </c>
      <c r="T227" s="176">
        <f>IFERROR(VLOOKUP($B227,#REF!,#REF!,FALSE),0)</f>
        <v>0</v>
      </c>
      <c r="U227" s="176">
        <f>IFERROR(VLOOKUP($B227,#REF!,#REF!,FALSE),0)</f>
        <v>0</v>
      </c>
      <c r="W227" s="96">
        <f t="shared" si="41"/>
        <v>0</v>
      </c>
      <c r="X227" s="136">
        <f t="shared" si="40"/>
        <v>26184.82</v>
      </c>
    </row>
    <row r="228" spans="2:24" s="83" customFormat="1" ht="14.25" x14ac:dyDescent="0.2">
      <c r="B228" s="83" t="str">
        <f t="shared" si="38"/>
        <v>99488117</v>
      </c>
      <c r="C228" s="154"/>
      <c r="D228" s="113" t="s">
        <v>55</v>
      </c>
      <c r="E228" s="113" t="s">
        <v>391</v>
      </c>
      <c r="F228" s="87" t="s">
        <v>392</v>
      </c>
      <c r="G228" s="87">
        <v>99488117</v>
      </c>
      <c r="H228" s="87" t="s">
        <v>280</v>
      </c>
      <c r="I228" s="178">
        <v>16004</v>
      </c>
      <c r="J228" s="196">
        <f>IFERROR(VLOOKUP($B228,#REF!,#REF!,FALSE),0)</f>
        <v>0</v>
      </c>
      <c r="K228" s="176">
        <f>IFERROR(VLOOKUP($B228,#REF!,#REF!,FALSE),0)</f>
        <v>0</v>
      </c>
      <c r="L228" s="176">
        <f>IFERROR(VLOOKUP($B228,#REF!,#REF!,FALSE),0)</f>
        <v>0</v>
      </c>
      <c r="M228" s="176">
        <f>IFERROR(VLOOKUP($B228,#REF!,#REF!,FALSE),0)</f>
        <v>0</v>
      </c>
      <c r="N228" s="176">
        <f>IFERROR(VLOOKUP($B228,#REF!,#REF!,FALSE),0)</f>
        <v>0</v>
      </c>
      <c r="O228" s="177">
        <f>IFERROR(VLOOKUP($B228,#REF!,#REF!,FALSE),0)</f>
        <v>0</v>
      </c>
      <c r="P228" s="176">
        <f>IFERROR(VLOOKUP($B228,#REF!,#REF!,FALSE),0)</f>
        <v>0</v>
      </c>
      <c r="Q228" s="176">
        <f>IFERROR(VLOOKUP($B228,#REF!,#REF!,FALSE),0)</f>
        <v>0</v>
      </c>
      <c r="R228" s="176">
        <f>IFERROR(VLOOKUP($B228,#REF!,#REF!,FALSE),0)</f>
        <v>0</v>
      </c>
      <c r="S228" s="176">
        <f>IFERROR(VLOOKUP($B228,#REF!,#REF!,FALSE),0)</f>
        <v>0</v>
      </c>
      <c r="T228" s="176">
        <f>IFERROR(VLOOKUP($B228,#REF!,#REF!,FALSE),0)</f>
        <v>0</v>
      </c>
      <c r="U228" s="176">
        <f>IFERROR(VLOOKUP($B228,#REF!,#REF!,FALSE),0)</f>
        <v>0</v>
      </c>
      <c r="W228" s="96">
        <f t="shared" si="41"/>
        <v>0</v>
      </c>
      <c r="X228" s="136">
        <f t="shared" si="40"/>
        <v>16004</v>
      </c>
    </row>
    <row r="229" spans="2:24" s="83" customFormat="1" ht="14.25" x14ac:dyDescent="0.2">
      <c r="B229" s="83" t="str">
        <f t="shared" si="38"/>
        <v>99488126</v>
      </c>
      <c r="C229" s="154"/>
      <c r="D229" s="113" t="s">
        <v>55</v>
      </c>
      <c r="E229" s="113" t="s">
        <v>393</v>
      </c>
      <c r="F229" s="87" t="s">
        <v>392</v>
      </c>
      <c r="G229" s="87">
        <v>99488126</v>
      </c>
      <c r="H229" s="87" t="s">
        <v>280</v>
      </c>
      <c r="I229" s="178">
        <v>16003.95</v>
      </c>
      <c r="J229" s="196">
        <f>IFERROR(VLOOKUP($B229,#REF!,#REF!,FALSE),0)</f>
        <v>0</v>
      </c>
      <c r="K229" s="176">
        <f>IFERROR(VLOOKUP($B229,#REF!,#REF!,FALSE),0)</f>
        <v>0</v>
      </c>
      <c r="L229" s="176">
        <f>IFERROR(VLOOKUP($B229,#REF!,#REF!,FALSE),0)</f>
        <v>0</v>
      </c>
      <c r="M229" s="176">
        <f>IFERROR(VLOOKUP($B229,#REF!,#REF!,FALSE),0)</f>
        <v>0</v>
      </c>
      <c r="N229" s="176">
        <f>IFERROR(VLOOKUP($B229,#REF!,#REF!,FALSE),0)</f>
        <v>0</v>
      </c>
      <c r="O229" s="177">
        <f>IFERROR(VLOOKUP($B229,#REF!,#REF!,FALSE),0)</f>
        <v>0</v>
      </c>
      <c r="P229" s="176">
        <f>IFERROR(VLOOKUP($B229,#REF!,#REF!,FALSE),0)</f>
        <v>0</v>
      </c>
      <c r="Q229" s="176">
        <f>IFERROR(VLOOKUP($B229,#REF!,#REF!,FALSE),0)</f>
        <v>0</v>
      </c>
      <c r="R229" s="176">
        <f>IFERROR(VLOOKUP($B229,#REF!,#REF!,FALSE),0)</f>
        <v>0</v>
      </c>
      <c r="S229" s="176">
        <f>IFERROR(VLOOKUP($B229,#REF!,#REF!,FALSE),0)</f>
        <v>0</v>
      </c>
      <c r="T229" s="176">
        <f>IFERROR(VLOOKUP($B229,#REF!,#REF!,FALSE),0)</f>
        <v>0</v>
      </c>
      <c r="U229" s="176">
        <f>IFERROR(VLOOKUP($B229,#REF!,#REF!,FALSE),0)</f>
        <v>0</v>
      </c>
      <c r="W229" s="96">
        <f t="shared" si="41"/>
        <v>0</v>
      </c>
      <c r="X229" s="136">
        <f t="shared" si="40"/>
        <v>16003.95</v>
      </c>
    </row>
    <row r="230" spans="2:24" s="83" customFormat="1" ht="14.25" x14ac:dyDescent="0.2">
      <c r="B230" s="83" t="str">
        <f t="shared" si="38"/>
        <v>99488135</v>
      </c>
      <c r="C230" s="154"/>
      <c r="D230" s="113" t="s">
        <v>55</v>
      </c>
      <c r="E230" s="113" t="s">
        <v>394</v>
      </c>
      <c r="F230" s="87" t="s">
        <v>392</v>
      </c>
      <c r="G230" s="87">
        <v>99488135</v>
      </c>
      <c r="H230" s="87" t="s">
        <v>280</v>
      </c>
      <c r="I230" s="178">
        <v>16003.95</v>
      </c>
      <c r="J230" s="196">
        <f>IFERROR(VLOOKUP($B230,#REF!,#REF!,FALSE),0)</f>
        <v>0</v>
      </c>
      <c r="K230" s="176">
        <f>IFERROR(VLOOKUP($B230,#REF!,#REF!,FALSE),0)</f>
        <v>0</v>
      </c>
      <c r="L230" s="176">
        <f>IFERROR(VLOOKUP($B230,#REF!,#REF!,FALSE),0)</f>
        <v>0</v>
      </c>
      <c r="M230" s="176">
        <f>IFERROR(VLOOKUP($B230,#REF!,#REF!,FALSE),0)</f>
        <v>0</v>
      </c>
      <c r="N230" s="176">
        <f>IFERROR(VLOOKUP($B230,#REF!,#REF!,FALSE),0)</f>
        <v>0</v>
      </c>
      <c r="O230" s="177">
        <f>IFERROR(VLOOKUP($B230,#REF!,#REF!,FALSE),0)</f>
        <v>0</v>
      </c>
      <c r="P230" s="176">
        <f>IFERROR(VLOOKUP($B230,#REF!,#REF!,FALSE),0)</f>
        <v>0</v>
      </c>
      <c r="Q230" s="176">
        <f>IFERROR(VLOOKUP($B230,#REF!,#REF!,FALSE),0)</f>
        <v>0</v>
      </c>
      <c r="R230" s="176">
        <f>IFERROR(VLOOKUP($B230,#REF!,#REF!,FALSE),0)</f>
        <v>0</v>
      </c>
      <c r="S230" s="176">
        <f>IFERROR(VLOOKUP($B230,#REF!,#REF!,FALSE),0)</f>
        <v>0</v>
      </c>
      <c r="T230" s="176">
        <f>IFERROR(VLOOKUP($B230,#REF!,#REF!,FALSE),0)</f>
        <v>0</v>
      </c>
      <c r="U230" s="176">
        <f>IFERROR(VLOOKUP($B230,#REF!,#REF!,FALSE),0)</f>
        <v>0</v>
      </c>
      <c r="W230" s="96">
        <f t="shared" si="41"/>
        <v>0</v>
      </c>
      <c r="X230" s="136">
        <f t="shared" si="40"/>
        <v>16003.95</v>
      </c>
    </row>
    <row r="231" spans="2:24" s="83" customFormat="1" ht="14.25" x14ac:dyDescent="0.2">
      <c r="B231" s="83" t="str">
        <f t="shared" si="38"/>
        <v>99488144</v>
      </c>
      <c r="C231" s="154"/>
      <c r="D231" s="113" t="s">
        <v>55</v>
      </c>
      <c r="E231" s="113" t="s">
        <v>395</v>
      </c>
      <c r="F231" s="87" t="s">
        <v>392</v>
      </c>
      <c r="G231" s="87">
        <v>99488144</v>
      </c>
      <c r="H231" s="87" t="s">
        <v>280</v>
      </c>
      <c r="I231" s="178">
        <v>16003.95</v>
      </c>
      <c r="J231" s="196">
        <f>IFERROR(VLOOKUP($B231,#REF!,#REF!,FALSE),0)</f>
        <v>0</v>
      </c>
      <c r="K231" s="176">
        <f>IFERROR(VLOOKUP($B231,#REF!,#REF!,FALSE),0)</f>
        <v>0</v>
      </c>
      <c r="L231" s="176">
        <f>IFERROR(VLOOKUP($B231,#REF!,#REF!,FALSE),0)</f>
        <v>0</v>
      </c>
      <c r="M231" s="176">
        <f>IFERROR(VLOOKUP($B231,#REF!,#REF!,FALSE),0)</f>
        <v>0</v>
      </c>
      <c r="N231" s="176">
        <f>IFERROR(VLOOKUP($B231,#REF!,#REF!,FALSE),0)</f>
        <v>0</v>
      </c>
      <c r="O231" s="177">
        <f>IFERROR(VLOOKUP($B231,#REF!,#REF!,FALSE),0)</f>
        <v>0</v>
      </c>
      <c r="P231" s="176">
        <f>IFERROR(VLOOKUP($B231,#REF!,#REF!,FALSE),0)</f>
        <v>0</v>
      </c>
      <c r="Q231" s="176">
        <f>IFERROR(VLOOKUP($B231,#REF!,#REF!,FALSE),0)</f>
        <v>0</v>
      </c>
      <c r="R231" s="176">
        <f>IFERROR(VLOOKUP($B231,#REF!,#REF!,FALSE),0)</f>
        <v>0</v>
      </c>
      <c r="S231" s="176">
        <f>IFERROR(VLOOKUP($B231,#REF!,#REF!,FALSE),0)</f>
        <v>0</v>
      </c>
      <c r="T231" s="176">
        <f>IFERROR(VLOOKUP($B231,#REF!,#REF!,FALSE),0)</f>
        <v>0</v>
      </c>
      <c r="U231" s="176">
        <f>IFERROR(VLOOKUP($B231,#REF!,#REF!,FALSE),0)</f>
        <v>0</v>
      </c>
      <c r="W231" s="96">
        <f t="shared" si="41"/>
        <v>0</v>
      </c>
      <c r="X231" s="136">
        <f t="shared" si="40"/>
        <v>16003.95</v>
      </c>
    </row>
    <row r="232" spans="2:24" s="83" customFormat="1" ht="14.25" x14ac:dyDescent="0.2">
      <c r="B232" s="83" t="str">
        <f t="shared" si="38"/>
        <v>99488153</v>
      </c>
      <c r="C232" s="154"/>
      <c r="D232" s="113" t="s">
        <v>55</v>
      </c>
      <c r="E232" s="113" t="s">
        <v>396</v>
      </c>
      <c r="F232" s="87" t="s">
        <v>392</v>
      </c>
      <c r="G232" s="87">
        <v>99488153</v>
      </c>
      <c r="H232" s="87" t="s">
        <v>280</v>
      </c>
      <c r="I232" s="178">
        <v>16003.95</v>
      </c>
      <c r="J232" s="196">
        <f>IFERROR(VLOOKUP($B232,#REF!,#REF!,FALSE),0)</f>
        <v>0</v>
      </c>
      <c r="K232" s="176">
        <f>IFERROR(VLOOKUP($B232,#REF!,#REF!,FALSE),0)</f>
        <v>0</v>
      </c>
      <c r="L232" s="176">
        <f>IFERROR(VLOOKUP($B232,#REF!,#REF!,FALSE),0)</f>
        <v>0</v>
      </c>
      <c r="M232" s="176">
        <f>IFERROR(VLOOKUP($B232,#REF!,#REF!,FALSE),0)</f>
        <v>0</v>
      </c>
      <c r="N232" s="176">
        <f>IFERROR(VLOOKUP($B232,#REF!,#REF!,FALSE),0)</f>
        <v>0</v>
      </c>
      <c r="O232" s="177">
        <f>IFERROR(VLOOKUP($B232,#REF!,#REF!,FALSE),0)</f>
        <v>0</v>
      </c>
      <c r="P232" s="176">
        <f>IFERROR(VLOOKUP($B232,#REF!,#REF!,FALSE),0)</f>
        <v>0</v>
      </c>
      <c r="Q232" s="176">
        <f>IFERROR(VLOOKUP($B232,#REF!,#REF!,FALSE),0)</f>
        <v>0</v>
      </c>
      <c r="R232" s="176">
        <f>IFERROR(VLOOKUP($B232,#REF!,#REF!,FALSE),0)</f>
        <v>0</v>
      </c>
      <c r="S232" s="176">
        <f>IFERROR(VLOOKUP($B232,#REF!,#REF!,FALSE),0)</f>
        <v>0</v>
      </c>
      <c r="T232" s="176">
        <f>IFERROR(VLOOKUP($B232,#REF!,#REF!,FALSE),0)</f>
        <v>0</v>
      </c>
      <c r="U232" s="176">
        <f>IFERROR(VLOOKUP($B232,#REF!,#REF!,FALSE),0)</f>
        <v>0</v>
      </c>
      <c r="W232" s="96">
        <f t="shared" si="41"/>
        <v>0</v>
      </c>
      <c r="X232" s="136">
        <f t="shared" si="40"/>
        <v>16003.95</v>
      </c>
    </row>
    <row r="233" spans="2:24" s="83" customFormat="1" ht="14.25" x14ac:dyDescent="0.2">
      <c r="B233" s="83" t="str">
        <f t="shared" si="38"/>
        <v>99488162</v>
      </c>
      <c r="C233" s="154"/>
      <c r="D233" s="113" t="s">
        <v>55</v>
      </c>
      <c r="E233" s="113" t="s">
        <v>397</v>
      </c>
      <c r="F233" s="87" t="s">
        <v>392</v>
      </c>
      <c r="G233" s="87">
        <v>99488162</v>
      </c>
      <c r="H233" s="87" t="s">
        <v>280</v>
      </c>
      <c r="I233" s="178">
        <v>16003.95</v>
      </c>
      <c r="J233" s="196">
        <f>IFERROR(VLOOKUP($B233,#REF!,#REF!,FALSE),0)</f>
        <v>0</v>
      </c>
      <c r="K233" s="176">
        <f>IFERROR(VLOOKUP($B233,#REF!,#REF!,FALSE),0)</f>
        <v>0</v>
      </c>
      <c r="L233" s="176">
        <f>IFERROR(VLOOKUP($B233,#REF!,#REF!,FALSE),0)</f>
        <v>0</v>
      </c>
      <c r="M233" s="176">
        <f>IFERROR(VLOOKUP($B233,#REF!,#REF!,FALSE),0)</f>
        <v>0</v>
      </c>
      <c r="N233" s="176">
        <f>IFERROR(VLOOKUP($B233,#REF!,#REF!,FALSE),0)</f>
        <v>0</v>
      </c>
      <c r="O233" s="177">
        <f>IFERROR(VLOOKUP($B233,#REF!,#REF!,FALSE),0)</f>
        <v>0</v>
      </c>
      <c r="P233" s="176">
        <f>IFERROR(VLOOKUP($B233,#REF!,#REF!,FALSE),0)</f>
        <v>0</v>
      </c>
      <c r="Q233" s="176">
        <f>IFERROR(VLOOKUP($B233,#REF!,#REF!,FALSE),0)</f>
        <v>0</v>
      </c>
      <c r="R233" s="176">
        <f>IFERROR(VLOOKUP($B233,#REF!,#REF!,FALSE),0)</f>
        <v>0</v>
      </c>
      <c r="S233" s="176">
        <f>IFERROR(VLOOKUP($B233,#REF!,#REF!,FALSE),0)</f>
        <v>0</v>
      </c>
      <c r="T233" s="176">
        <f>IFERROR(VLOOKUP($B233,#REF!,#REF!,FALSE),0)</f>
        <v>0</v>
      </c>
      <c r="U233" s="176">
        <f>IFERROR(VLOOKUP($B233,#REF!,#REF!,FALSE),0)</f>
        <v>0</v>
      </c>
      <c r="W233" s="96">
        <f t="shared" si="41"/>
        <v>0</v>
      </c>
      <c r="X233" s="136">
        <f t="shared" si="40"/>
        <v>16003.95</v>
      </c>
    </row>
    <row r="234" spans="2:24" s="83" customFormat="1" ht="14.25" x14ac:dyDescent="0.2">
      <c r="B234" s="83" t="str">
        <f t="shared" si="38"/>
        <v>99488171</v>
      </c>
      <c r="C234" s="154"/>
      <c r="D234" s="113" t="s">
        <v>55</v>
      </c>
      <c r="E234" s="113" t="s">
        <v>398</v>
      </c>
      <c r="F234" s="87" t="s">
        <v>392</v>
      </c>
      <c r="G234" s="87">
        <v>99488171</v>
      </c>
      <c r="H234" s="87" t="s">
        <v>280</v>
      </c>
      <c r="I234" s="178">
        <v>16003.95</v>
      </c>
      <c r="J234" s="196">
        <f>IFERROR(VLOOKUP($B234,#REF!,#REF!,FALSE),0)</f>
        <v>0</v>
      </c>
      <c r="K234" s="176">
        <f>IFERROR(VLOOKUP($B234,#REF!,#REF!,FALSE),0)</f>
        <v>0</v>
      </c>
      <c r="L234" s="176">
        <f>IFERROR(VLOOKUP($B234,#REF!,#REF!,FALSE),0)</f>
        <v>0</v>
      </c>
      <c r="M234" s="176">
        <f>IFERROR(VLOOKUP($B234,#REF!,#REF!,FALSE),0)</f>
        <v>0</v>
      </c>
      <c r="N234" s="176">
        <f>IFERROR(VLOOKUP($B234,#REF!,#REF!,FALSE),0)</f>
        <v>0</v>
      </c>
      <c r="O234" s="177">
        <f>IFERROR(VLOOKUP($B234,#REF!,#REF!,FALSE),0)</f>
        <v>0</v>
      </c>
      <c r="P234" s="176">
        <f>IFERROR(VLOOKUP($B234,#REF!,#REF!,FALSE),0)</f>
        <v>0</v>
      </c>
      <c r="Q234" s="176">
        <f>IFERROR(VLOOKUP($B234,#REF!,#REF!,FALSE),0)</f>
        <v>0</v>
      </c>
      <c r="R234" s="176">
        <f>IFERROR(VLOOKUP($B234,#REF!,#REF!,FALSE),0)</f>
        <v>0</v>
      </c>
      <c r="S234" s="176">
        <f>IFERROR(VLOOKUP($B234,#REF!,#REF!,FALSE),0)</f>
        <v>0</v>
      </c>
      <c r="T234" s="176">
        <f>IFERROR(VLOOKUP($B234,#REF!,#REF!,FALSE),0)</f>
        <v>0</v>
      </c>
      <c r="U234" s="176">
        <f>IFERROR(VLOOKUP($B234,#REF!,#REF!,FALSE),0)</f>
        <v>0</v>
      </c>
      <c r="W234" s="96">
        <f t="shared" si="41"/>
        <v>0</v>
      </c>
      <c r="X234" s="136">
        <f t="shared" si="40"/>
        <v>16003.95</v>
      </c>
    </row>
    <row r="235" spans="2:24" s="83" customFormat="1" ht="14.25" x14ac:dyDescent="0.2">
      <c r="B235" s="83" t="str">
        <f t="shared" si="38"/>
        <v>99488180</v>
      </c>
      <c r="C235" s="154"/>
      <c r="D235" s="113" t="s">
        <v>55</v>
      </c>
      <c r="E235" s="113" t="s">
        <v>399</v>
      </c>
      <c r="F235" s="87" t="s">
        <v>392</v>
      </c>
      <c r="G235" s="87">
        <v>99488180</v>
      </c>
      <c r="H235" s="87" t="s">
        <v>280</v>
      </c>
      <c r="I235" s="178">
        <v>16003.95</v>
      </c>
      <c r="J235" s="196">
        <f>IFERROR(VLOOKUP($B235,#REF!,#REF!,FALSE),0)</f>
        <v>0</v>
      </c>
      <c r="K235" s="176">
        <f>IFERROR(VLOOKUP($B235,#REF!,#REF!,FALSE),0)</f>
        <v>0</v>
      </c>
      <c r="L235" s="176">
        <f>IFERROR(VLOOKUP($B235,#REF!,#REF!,FALSE),0)</f>
        <v>0</v>
      </c>
      <c r="M235" s="176">
        <f>IFERROR(VLOOKUP($B235,#REF!,#REF!,FALSE),0)</f>
        <v>0</v>
      </c>
      <c r="N235" s="176">
        <f>IFERROR(VLOOKUP($B235,#REF!,#REF!,FALSE),0)</f>
        <v>0</v>
      </c>
      <c r="O235" s="177">
        <f>IFERROR(VLOOKUP($B235,#REF!,#REF!,FALSE),0)</f>
        <v>0</v>
      </c>
      <c r="P235" s="176">
        <f>IFERROR(VLOOKUP($B235,#REF!,#REF!,FALSE),0)</f>
        <v>0</v>
      </c>
      <c r="Q235" s="176">
        <f>IFERROR(VLOOKUP($B235,#REF!,#REF!,FALSE),0)</f>
        <v>0</v>
      </c>
      <c r="R235" s="176">
        <f>IFERROR(VLOOKUP($B235,#REF!,#REF!,FALSE),0)</f>
        <v>0</v>
      </c>
      <c r="S235" s="176">
        <f>IFERROR(VLOOKUP($B235,#REF!,#REF!,FALSE),0)</f>
        <v>0</v>
      </c>
      <c r="T235" s="176">
        <f>IFERROR(VLOOKUP($B235,#REF!,#REF!,FALSE),0)</f>
        <v>0</v>
      </c>
      <c r="U235" s="176">
        <f>IFERROR(VLOOKUP($B235,#REF!,#REF!,FALSE),0)</f>
        <v>0</v>
      </c>
      <c r="W235" s="96">
        <f t="shared" si="41"/>
        <v>0</v>
      </c>
      <c r="X235" s="136">
        <f t="shared" si="40"/>
        <v>16003.95</v>
      </c>
    </row>
    <row r="236" spans="2:24" s="83" customFormat="1" ht="14.25" x14ac:dyDescent="0.2">
      <c r="B236" s="83" t="str">
        <f t="shared" si="38"/>
        <v>99488189</v>
      </c>
      <c r="C236" s="154"/>
      <c r="D236" s="113" t="s">
        <v>55</v>
      </c>
      <c r="E236" s="113" t="s">
        <v>400</v>
      </c>
      <c r="F236" s="87" t="s">
        <v>392</v>
      </c>
      <c r="G236" s="87">
        <v>99488189</v>
      </c>
      <c r="H236" s="87" t="s">
        <v>280</v>
      </c>
      <c r="I236" s="178">
        <v>16003.95</v>
      </c>
      <c r="J236" s="196">
        <f>IFERROR(VLOOKUP($B236,#REF!,#REF!,FALSE),0)</f>
        <v>0</v>
      </c>
      <c r="K236" s="176">
        <f>IFERROR(VLOOKUP($B236,#REF!,#REF!,FALSE),0)</f>
        <v>0</v>
      </c>
      <c r="L236" s="176">
        <f>IFERROR(VLOOKUP($B236,#REF!,#REF!,FALSE),0)</f>
        <v>0</v>
      </c>
      <c r="M236" s="176">
        <f>IFERROR(VLOOKUP($B236,#REF!,#REF!,FALSE),0)</f>
        <v>0</v>
      </c>
      <c r="N236" s="176">
        <f>IFERROR(VLOOKUP($B236,#REF!,#REF!,FALSE),0)</f>
        <v>0</v>
      </c>
      <c r="O236" s="177">
        <f>IFERROR(VLOOKUP($B236,#REF!,#REF!,FALSE),0)</f>
        <v>0</v>
      </c>
      <c r="P236" s="176">
        <f>IFERROR(VLOOKUP($B236,#REF!,#REF!,FALSE),0)</f>
        <v>0</v>
      </c>
      <c r="Q236" s="176">
        <f>IFERROR(VLOOKUP($B236,#REF!,#REF!,FALSE),0)</f>
        <v>0</v>
      </c>
      <c r="R236" s="176">
        <f>IFERROR(VLOOKUP($B236,#REF!,#REF!,FALSE),0)</f>
        <v>0</v>
      </c>
      <c r="S236" s="176">
        <f>IFERROR(VLOOKUP($B236,#REF!,#REF!,FALSE),0)</f>
        <v>0</v>
      </c>
      <c r="T236" s="176">
        <f>IFERROR(VLOOKUP($B236,#REF!,#REF!,FALSE),0)</f>
        <v>0</v>
      </c>
      <c r="U236" s="176">
        <f>IFERROR(VLOOKUP($B236,#REF!,#REF!,FALSE),0)</f>
        <v>0</v>
      </c>
      <c r="W236" s="96">
        <f t="shared" si="41"/>
        <v>0</v>
      </c>
      <c r="X236" s="136">
        <f t="shared" si="40"/>
        <v>16003.95</v>
      </c>
    </row>
    <row r="237" spans="2:24" s="83" customFormat="1" ht="14.25" x14ac:dyDescent="0.2">
      <c r="B237" s="83" t="str">
        <f t="shared" si="38"/>
        <v>99488198</v>
      </c>
      <c r="C237" s="154"/>
      <c r="D237" s="113" t="s">
        <v>55</v>
      </c>
      <c r="E237" s="113" t="s">
        <v>401</v>
      </c>
      <c r="F237" s="87" t="s">
        <v>392</v>
      </c>
      <c r="G237" s="87">
        <v>99488198</v>
      </c>
      <c r="H237" s="87" t="s">
        <v>280</v>
      </c>
      <c r="I237" s="178">
        <v>16003.95</v>
      </c>
      <c r="J237" s="196">
        <f>IFERROR(VLOOKUP($B237,#REF!,#REF!,FALSE),0)</f>
        <v>0</v>
      </c>
      <c r="K237" s="176">
        <f>IFERROR(VLOOKUP($B237,#REF!,#REF!,FALSE),0)</f>
        <v>0</v>
      </c>
      <c r="L237" s="176">
        <f>IFERROR(VLOOKUP($B237,#REF!,#REF!,FALSE),0)</f>
        <v>0</v>
      </c>
      <c r="M237" s="176">
        <f>IFERROR(VLOOKUP($B237,#REF!,#REF!,FALSE),0)</f>
        <v>0</v>
      </c>
      <c r="N237" s="176">
        <f>IFERROR(VLOOKUP($B237,#REF!,#REF!,FALSE),0)</f>
        <v>0</v>
      </c>
      <c r="O237" s="177">
        <f>IFERROR(VLOOKUP($B237,#REF!,#REF!,FALSE),0)</f>
        <v>0</v>
      </c>
      <c r="P237" s="176">
        <f>IFERROR(VLOOKUP($B237,#REF!,#REF!,FALSE),0)</f>
        <v>0</v>
      </c>
      <c r="Q237" s="176">
        <f>IFERROR(VLOOKUP($B237,#REF!,#REF!,FALSE),0)</f>
        <v>0</v>
      </c>
      <c r="R237" s="176">
        <f>IFERROR(VLOOKUP($B237,#REF!,#REF!,FALSE),0)</f>
        <v>0</v>
      </c>
      <c r="S237" s="176">
        <f>IFERROR(VLOOKUP($B237,#REF!,#REF!,FALSE),0)</f>
        <v>0</v>
      </c>
      <c r="T237" s="176">
        <f>IFERROR(VLOOKUP($B237,#REF!,#REF!,FALSE),0)</f>
        <v>0</v>
      </c>
      <c r="U237" s="176">
        <f>IFERROR(VLOOKUP($B237,#REF!,#REF!,FALSE),0)</f>
        <v>0</v>
      </c>
      <c r="W237" s="96">
        <f t="shared" si="41"/>
        <v>0</v>
      </c>
      <c r="X237" s="136">
        <f t="shared" si="40"/>
        <v>16003.95</v>
      </c>
    </row>
    <row r="238" spans="2:24" s="83" customFormat="1" ht="14.25" x14ac:dyDescent="0.2">
      <c r="B238" s="83" t="str">
        <f t="shared" si="38"/>
        <v>99488207</v>
      </c>
      <c r="C238" s="154"/>
      <c r="D238" s="113" t="s">
        <v>55</v>
      </c>
      <c r="E238" s="113" t="s">
        <v>402</v>
      </c>
      <c r="F238" s="87" t="s">
        <v>392</v>
      </c>
      <c r="G238" s="87">
        <v>99488207</v>
      </c>
      <c r="H238" s="87" t="s">
        <v>280</v>
      </c>
      <c r="I238" s="178">
        <v>16003.95</v>
      </c>
      <c r="J238" s="196">
        <f>IFERROR(VLOOKUP($B238,#REF!,#REF!,FALSE),0)</f>
        <v>0</v>
      </c>
      <c r="K238" s="176">
        <f>IFERROR(VLOOKUP($B238,#REF!,#REF!,FALSE),0)</f>
        <v>0</v>
      </c>
      <c r="L238" s="176">
        <f>IFERROR(VLOOKUP($B238,#REF!,#REF!,FALSE),0)</f>
        <v>0</v>
      </c>
      <c r="M238" s="176">
        <f>IFERROR(VLOOKUP($B238,#REF!,#REF!,FALSE),0)</f>
        <v>0</v>
      </c>
      <c r="N238" s="176">
        <f>IFERROR(VLOOKUP($B238,#REF!,#REF!,FALSE),0)</f>
        <v>0</v>
      </c>
      <c r="O238" s="177">
        <f>IFERROR(VLOOKUP($B238,#REF!,#REF!,FALSE),0)</f>
        <v>0</v>
      </c>
      <c r="P238" s="176">
        <f>IFERROR(VLOOKUP($B238,#REF!,#REF!,FALSE),0)</f>
        <v>0</v>
      </c>
      <c r="Q238" s="176">
        <f>IFERROR(VLOOKUP($B238,#REF!,#REF!,FALSE),0)</f>
        <v>0</v>
      </c>
      <c r="R238" s="176">
        <f>IFERROR(VLOOKUP($B238,#REF!,#REF!,FALSE),0)</f>
        <v>0</v>
      </c>
      <c r="S238" s="176">
        <f>IFERROR(VLOOKUP($B238,#REF!,#REF!,FALSE),0)</f>
        <v>0</v>
      </c>
      <c r="T238" s="176">
        <f>IFERROR(VLOOKUP($B238,#REF!,#REF!,FALSE),0)</f>
        <v>0</v>
      </c>
      <c r="U238" s="176">
        <f>IFERROR(VLOOKUP($B238,#REF!,#REF!,FALSE),0)</f>
        <v>0</v>
      </c>
      <c r="W238" s="96">
        <f t="shared" si="41"/>
        <v>0</v>
      </c>
      <c r="X238" s="136">
        <f t="shared" si="40"/>
        <v>16003.95</v>
      </c>
    </row>
    <row r="239" spans="2:24" s="83" customFormat="1" ht="14.25" x14ac:dyDescent="0.2">
      <c r="B239" s="83" t="str">
        <f t="shared" si="38"/>
        <v>99505978</v>
      </c>
      <c r="C239" s="154"/>
      <c r="D239" s="113" t="s">
        <v>55</v>
      </c>
      <c r="E239" s="113" t="s">
        <v>388</v>
      </c>
      <c r="F239" s="87" t="s">
        <v>389</v>
      </c>
      <c r="G239" s="87">
        <v>99505978</v>
      </c>
      <c r="H239" s="87" t="s">
        <v>280</v>
      </c>
      <c r="I239" s="178">
        <v>9195.2000000000007</v>
      </c>
      <c r="J239" s="196">
        <f>IFERROR(VLOOKUP($B239,#REF!,#REF!,FALSE),0)</f>
        <v>0</v>
      </c>
      <c r="K239" s="176">
        <f>IFERROR(VLOOKUP($B239,#REF!,#REF!,FALSE),0)</f>
        <v>0</v>
      </c>
      <c r="L239" s="176">
        <f>IFERROR(VLOOKUP($B239,#REF!,#REF!,FALSE),0)</f>
        <v>0</v>
      </c>
      <c r="M239" s="176">
        <f>IFERROR(VLOOKUP($B239,#REF!,#REF!,FALSE),0)</f>
        <v>0</v>
      </c>
      <c r="N239" s="176">
        <f>IFERROR(VLOOKUP($B239,#REF!,#REF!,FALSE),0)</f>
        <v>0</v>
      </c>
      <c r="O239" s="177">
        <f>IFERROR(VLOOKUP($B239,#REF!,#REF!,FALSE),0)</f>
        <v>0</v>
      </c>
      <c r="P239" s="176">
        <f>IFERROR(VLOOKUP($B239,#REF!,#REF!,FALSE),0)</f>
        <v>0</v>
      </c>
      <c r="Q239" s="176">
        <f>IFERROR(VLOOKUP($B239,#REF!,#REF!,FALSE),0)</f>
        <v>0</v>
      </c>
      <c r="R239" s="176">
        <f>IFERROR(VLOOKUP($B239,#REF!,#REF!,FALSE),0)</f>
        <v>0</v>
      </c>
      <c r="S239" s="176">
        <f>IFERROR(VLOOKUP($B239,#REF!,#REF!,FALSE),0)</f>
        <v>0</v>
      </c>
      <c r="T239" s="176">
        <f>IFERROR(VLOOKUP($B239,#REF!,#REF!,FALSE),0)</f>
        <v>0</v>
      </c>
      <c r="U239" s="176">
        <f>IFERROR(VLOOKUP($B239,#REF!,#REF!,FALSE),0)</f>
        <v>0</v>
      </c>
      <c r="W239" s="96">
        <f t="shared" si="41"/>
        <v>0</v>
      </c>
      <c r="X239" s="136">
        <f t="shared" si="40"/>
        <v>9195.2000000000007</v>
      </c>
    </row>
    <row r="240" spans="2:24" s="83" customFormat="1" ht="14.25" x14ac:dyDescent="0.2">
      <c r="B240" s="83" t="str">
        <f t="shared" si="38"/>
        <v>99505967</v>
      </c>
      <c r="C240" s="154"/>
      <c r="D240" s="113" t="s">
        <v>55</v>
      </c>
      <c r="E240" s="113" t="s">
        <v>388</v>
      </c>
      <c r="F240" s="87" t="s">
        <v>390</v>
      </c>
      <c r="G240" s="87">
        <v>99505967</v>
      </c>
      <c r="H240" s="87" t="s">
        <v>280</v>
      </c>
      <c r="I240" s="178">
        <v>8106.77</v>
      </c>
      <c r="J240" s="196">
        <f>IFERROR(VLOOKUP($B240,#REF!,#REF!,FALSE),0)</f>
        <v>0</v>
      </c>
      <c r="K240" s="176">
        <f>IFERROR(VLOOKUP($B240,#REF!,#REF!,FALSE),0)</f>
        <v>0</v>
      </c>
      <c r="L240" s="176">
        <f>IFERROR(VLOOKUP($B240,#REF!,#REF!,FALSE),0)</f>
        <v>0</v>
      </c>
      <c r="M240" s="176">
        <f>IFERROR(VLOOKUP($B240,#REF!,#REF!,FALSE),0)</f>
        <v>0</v>
      </c>
      <c r="N240" s="176">
        <f>IFERROR(VLOOKUP($B240,#REF!,#REF!,FALSE),0)</f>
        <v>0</v>
      </c>
      <c r="O240" s="177">
        <f>IFERROR(VLOOKUP($B240,#REF!,#REF!,FALSE),0)</f>
        <v>0</v>
      </c>
      <c r="P240" s="176">
        <f>IFERROR(VLOOKUP($B240,#REF!,#REF!,FALSE),0)</f>
        <v>0</v>
      </c>
      <c r="Q240" s="176">
        <f>IFERROR(VLOOKUP($B240,#REF!,#REF!,FALSE),0)</f>
        <v>0</v>
      </c>
      <c r="R240" s="176">
        <f>IFERROR(VLOOKUP($B240,#REF!,#REF!,FALSE),0)</f>
        <v>0</v>
      </c>
      <c r="S240" s="176">
        <f>IFERROR(VLOOKUP($B240,#REF!,#REF!,FALSE),0)</f>
        <v>0</v>
      </c>
      <c r="T240" s="176">
        <f>IFERROR(VLOOKUP($B240,#REF!,#REF!,FALSE),0)</f>
        <v>0</v>
      </c>
      <c r="U240" s="176">
        <f>IFERROR(VLOOKUP($B240,#REF!,#REF!,FALSE),0)</f>
        <v>0</v>
      </c>
      <c r="W240" s="96">
        <f t="shared" si="41"/>
        <v>0</v>
      </c>
      <c r="X240" s="136">
        <f t="shared" si="40"/>
        <v>8106.77</v>
      </c>
    </row>
    <row r="241" spans="1:24" s="83" customFormat="1" ht="14.25" x14ac:dyDescent="0.2">
      <c r="B241" s="83" t="str">
        <f t="shared" si="38"/>
        <v>99505945</v>
      </c>
      <c r="C241" s="154"/>
      <c r="D241" s="113" t="s">
        <v>55</v>
      </c>
      <c r="E241" s="113" t="s">
        <v>380</v>
      </c>
      <c r="F241" s="87" t="s">
        <v>384</v>
      </c>
      <c r="G241" s="87">
        <v>99505945</v>
      </c>
      <c r="H241" s="87" t="s">
        <v>280</v>
      </c>
      <c r="I241" s="178">
        <v>7732.9000000000005</v>
      </c>
      <c r="J241" s="196">
        <f>IFERROR(VLOOKUP($B241,#REF!,#REF!,FALSE),0)</f>
        <v>0</v>
      </c>
      <c r="K241" s="176">
        <f>IFERROR(VLOOKUP($B241,#REF!,#REF!,FALSE),0)</f>
        <v>0</v>
      </c>
      <c r="L241" s="176">
        <f>IFERROR(VLOOKUP($B241,#REF!,#REF!,FALSE),0)</f>
        <v>0</v>
      </c>
      <c r="M241" s="176">
        <f>IFERROR(VLOOKUP($B241,#REF!,#REF!,FALSE),0)</f>
        <v>0</v>
      </c>
      <c r="N241" s="176">
        <f>IFERROR(VLOOKUP($B241,#REF!,#REF!,FALSE),0)</f>
        <v>0</v>
      </c>
      <c r="O241" s="177">
        <f>IFERROR(VLOOKUP($B241,#REF!,#REF!,FALSE),0)</f>
        <v>0</v>
      </c>
      <c r="P241" s="176">
        <f>IFERROR(VLOOKUP($B241,#REF!,#REF!,FALSE),0)</f>
        <v>0</v>
      </c>
      <c r="Q241" s="176">
        <f>IFERROR(VLOOKUP($B241,#REF!,#REF!,FALSE),0)</f>
        <v>0</v>
      </c>
      <c r="R241" s="176">
        <f>IFERROR(VLOOKUP($B241,#REF!,#REF!,FALSE),0)</f>
        <v>0</v>
      </c>
      <c r="S241" s="176">
        <f>IFERROR(VLOOKUP($B241,#REF!,#REF!,FALSE),0)</f>
        <v>0</v>
      </c>
      <c r="T241" s="176">
        <f>IFERROR(VLOOKUP($B241,#REF!,#REF!,FALSE),0)</f>
        <v>0</v>
      </c>
      <c r="U241" s="176">
        <f>IFERROR(VLOOKUP($B241,#REF!,#REF!,FALSE),0)</f>
        <v>0</v>
      </c>
      <c r="W241" s="96">
        <f t="shared" si="41"/>
        <v>0</v>
      </c>
      <c r="X241" s="136">
        <f t="shared" si="40"/>
        <v>7732.9000000000005</v>
      </c>
    </row>
    <row r="242" spans="1:24" s="83" customFormat="1" ht="14.25" x14ac:dyDescent="0.2">
      <c r="B242" s="83" t="str">
        <f t="shared" si="38"/>
        <v>99506000</v>
      </c>
      <c r="C242" s="154"/>
      <c r="D242" s="113" t="s">
        <v>55</v>
      </c>
      <c r="E242" s="113" t="s">
        <v>385</v>
      </c>
      <c r="F242" s="87" t="s">
        <v>384</v>
      </c>
      <c r="G242" s="87">
        <v>99506000</v>
      </c>
      <c r="H242" s="87" t="s">
        <v>280</v>
      </c>
      <c r="I242" s="178">
        <v>6638.49</v>
      </c>
      <c r="J242" s="196">
        <f>IFERROR(VLOOKUP($B242,#REF!,#REF!,FALSE),0)</f>
        <v>0</v>
      </c>
      <c r="K242" s="176">
        <f>IFERROR(VLOOKUP($B242,#REF!,#REF!,FALSE),0)</f>
        <v>0</v>
      </c>
      <c r="L242" s="176">
        <f>IFERROR(VLOOKUP($B242,#REF!,#REF!,FALSE),0)</f>
        <v>0</v>
      </c>
      <c r="M242" s="176">
        <f>IFERROR(VLOOKUP($B242,#REF!,#REF!,FALSE),0)</f>
        <v>0</v>
      </c>
      <c r="N242" s="176">
        <f>IFERROR(VLOOKUP($B242,#REF!,#REF!,FALSE),0)</f>
        <v>0</v>
      </c>
      <c r="O242" s="177">
        <f>IFERROR(VLOOKUP($B242,#REF!,#REF!,FALSE),0)</f>
        <v>0</v>
      </c>
      <c r="P242" s="176">
        <f>IFERROR(VLOOKUP($B242,#REF!,#REF!,FALSE),0)</f>
        <v>0</v>
      </c>
      <c r="Q242" s="176">
        <f>IFERROR(VLOOKUP($B242,#REF!,#REF!,FALSE),0)</f>
        <v>0</v>
      </c>
      <c r="R242" s="176">
        <f>IFERROR(VLOOKUP($B242,#REF!,#REF!,FALSE),0)</f>
        <v>0</v>
      </c>
      <c r="S242" s="176">
        <f>IFERROR(VLOOKUP($B242,#REF!,#REF!,FALSE),0)</f>
        <v>0</v>
      </c>
      <c r="T242" s="176">
        <f>IFERROR(VLOOKUP($B242,#REF!,#REF!,FALSE),0)</f>
        <v>0</v>
      </c>
      <c r="U242" s="176">
        <f>IFERROR(VLOOKUP($B242,#REF!,#REF!,FALSE),0)</f>
        <v>0</v>
      </c>
      <c r="W242" s="96">
        <f t="shared" si="41"/>
        <v>0</v>
      </c>
      <c r="X242" s="136">
        <f t="shared" si="40"/>
        <v>6638.49</v>
      </c>
    </row>
    <row r="243" spans="1:24" s="83" customFormat="1" ht="14.25" x14ac:dyDescent="0.2">
      <c r="B243" s="83" t="str">
        <f t="shared" si="38"/>
        <v>99505989</v>
      </c>
      <c r="C243" s="154"/>
      <c r="D243" s="113" t="s">
        <v>55</v>
      </c>
      <c r="E243" s="113" t="s">
        <v>383</v>
      </c>
      <c r="F243" s="87" t="s">
        <v>381</v>
      </c>
      <c r="G243" s="87">
        <v>99505989</v>
      </c>
      <c r="H243" s="87" t="s">
        <v>280</v>
      </c>
      <c r="I243" s="178">
        <v>5203.28</v>
      </c>
      <c r="J243" s="196">
        <f>IFERROR(VLOOKUP($B243,#REF!,#REF!,FALSE),0)</f>
        <v>0</v>
      </c>
      <c r="K243" s="176">
        <f>IFERROR(VLOOKUP($B243,#REF!,#REF!,FALSE),0)</f>
        <v>0</v>
      </c>
      <c r="L243" s="176">
        <f>IFERROR(VLOOKUP($B243,#REF!,#REF!,FALSE),0)</f>
        <v>0</v>
      </c>
      <c r="M243" s="176">
        <f>IFERROR(VLOOKUP($B243,#REF!,#REF!,FALSE),0)</f>
        <v>0</v>
      </c>
      <c r="N243" s="176">
        <f>IFERROR(VLOOKUP($B243,#REF!,#REF!,FALSE),0)</f>
        <v>0</v>
      </c>
      <c r="O243" s="177">
        <f>IFERROR(VLOOKUP($B243,#REF!,#REF!,FALSE),0)</f>
        <v>0</v>
      </c>
      <c r="P243" s="176">
        <f>IFERROR(VLOOKUP($B243,#REF!,#REF!,FALSE),0)</f>
        <v>0</v>
      </c>
      <c r="Q243" s="176">
        <f>IFERROR(VLOOKUP($B243,#REF!,#REF!,FALSE),0)</f>
        <v>0</v>
      </c>
      <c r="R243" s="176">
        <f>IFERROR(VLOOKUP($B243,#REF!,#REF!,FALSE),0)</f>
        <v>0</v>
      </c>
      <c r="S243" s="176">
        <f>IFERROR(VLOOKUP($B243,#REF!,#REF!,FALSE),0)</f>
        <v>0</v>
      </c>
      <c r="T243" s="176">
        <f>IFERROR(VLOOKUP($B243,#REF!,#REF!,FALSE),0)</f>
        <v>0</v>
      </c>
      <c r="U243" s="176">
        <f>IFERROR(VLOOKUP($B243,#REF!,#REF!,FALSE),0)</f>
        <v>0</v>
      </c>
      <c r="W243" s="96">
        <f t="shared" si="41"/>
        <v>0</v>
      </c>
      <c r="X243" s="136">
        <f t="shared" si="40"/>
        <v>5203.28</v>
      </c>
    </row>
    <row r="244" spans="1:24" s="83" customFormat="1" ht="14.25" x14ac:dyDescent="0.2">
      <c r="B244" s="83" t="str">
        <f t="shared" si="38"/>
        <v>99488240</v>
      </c>
      <c r="C244" s="154"/>
      <c r="D244" s="113" t="s">
        <v>55</v>
      </c>
      <c r="E244" s="113" t="s">
        <v>183</v>
      </c>
      <c r="F244" s="87" t="s">
        <v>144</v>
      </c>
      <c r="G244" s="87">
        <v>99488240</v>
      </c>
      <c r="H244" s="87" t="s">
        <v>280</v>
      </c>
      <c r="I244" s="178">
        <v>3784.55</v>
      </c>
      <c r="J244" s="196">
        <f>IFERROR(VLOOKUP($B244,#REF!,#REF!,FALSE),0)</f>
        <v>0</v>
      </c>
      <c r="K244" s="176">
        <f>IFERROR(VLOOKUP($B244,#REF!,#REF!,FALSE),0)</f>
        <v>0</v>
      </c>
      <c r="L244" s="176">
        <f>IFERROR(VLOOKUP($B244,#REF!,#REF!,FALSE),0)</f>
        <v>0</v>
      </c>
      <c r="M244" s="176">
        <f>IFERROR(VLOOKUP($B244,#REF!,#REF!,FALSE),0)</f>
        <v>0</v>
      </c>
      <c r="N244" s="176">
        <f>IFERROR(VLOOKUP($B244,#REF!,#REF!,FALSE),0)</f>
        <v>0</v>
      </c>
      <c r="O244" s="177">
        <f>IFERROR(VLOOKUP($B244,#REF!,#REF!,FALSE),0)</f>
        <v>0</v>
      </c>
      <c r="P244" s="176">
        <f>IFERROR(VLOOKUP($B244,#REF!,#REF!,FALSE),0)</f>
        <v>0</v>
      </c>
      <c r="Q244" s="176">
        <f>IFERROR(VLOOKUP($B244,#REF!,#REF!,FALSE),0)</f>
        <v>0</v>
      </c>
      <c r="R244" s="176">
        <f>IFERROR(VLOOKUP($B244,#REF!,#REF!,FALSE),0)</f>
        <v>0</v>
      </c>
      <c r="S244" s="176">
        <f>IFERROR(VLOOKUP($B244,#REF!,#REF!,FALSE),0)</f>
        <v>0</v>
      </c>
      <c r="T244" s="176">
        <f>IFERROR(VLOOKUP($B244,#REF!,#REF!,FALSE),0)</f>
        <v>0</v>
      </c>
      <c r="U244" s="176">
        <f>IFERROR(VLOOKUP($B244,#REF!,#REF!,FALSE),0)</f>
        <v>0</v>
      </c>
      <c r="W244" s="96">
        <f t="shared" si="41"/>
        <v>0</v>
      </c>
      <c r="X244" s="136">
        <f t="shared" si="40"/>
        <v>3784.55</v>
      </c>
    </row>
    <row r="245" spans="1:24" s="83" customFormat="1" ht="14.25" x14ac:dyDescent="0.2">
      <c r="B245" s="83" t="str">
        <f t="shared" si="38"/>
        <v>99488260</v>
      </c>
      <c r="C245" s="154"/>
      <c r="D245" s="113" t="s">
        <v>55</v>
      </c>
      <c r="E245" s="113" t="s">
        <v>312</v>
      </c>
      <c r="F245" s="87" t="s">
        <v>313</v>
      </c>
      <c r="G245" s="87">
        <v>99488260</v>
      </c>
      <c r="H245" s="87" t="s">
        <v>280</v>
      </c>
      <c r="I245" s="178">
        <v>2544.8000000000002</v>
      </c>
      <c r="J245" s="196">
        <f>IFERROR(VLOOKUP($B245,#REF!,#REF!,FALSE),0)</f>
        <v>0</v>
      </c>
      <c r="K245" s="176">
        <f>IFERROR(VLOOKUP($B245,#REF!,#REF!,FALSE),0)</f>
        <v>0</v>
      </c>
      <c r="L245" s="176">
        <f>IFERROR(VLOOKUP($B245,#REF!,#REF!,FALSE),0)</f>
        <v>0</v>
      </c>
      <c r="M245" s="176">
        <f>IFERROR(VLOOKUP($B245,#REF!,#REF!,FALSE),0)</f>
        <v>0</v>
      </c>
      <c r="N245" s="176">
        <f>IFERROR(VLOOKUP($B245,#REF!,#REF!,FALSE),0)</f>
        <v>0</v>
      </c>
      <c r="O245" s="177">
        <f>IFERROR(VLOOKUP($B245,#REF!,#REF!,FALSE),0)</f>
        <v>0</v>
      </c>
      <c r="P245" s="176">
        <f>IFERROR(VLOOKUP($B245,#REF!,#REF!,FALSE),0)</f>
        <v>0</v>
      </c>
      <c r="Q245" s="176">
        <f>IFERROR(VLOOKUP($B245,#REF!,#REF!,FALSE),0)</f>
        <v>0</v>
      </c>
      <c r="R245" s="176">
        <f>IFERROR(VLOOKUP($B245,#REF!,#REF!,FALSE),0)</f>
        <v>0</v>
      </c>
      <c r="S245" s="176">
        <f>IFERROR(VLOOKUP($B245,#REF!,#REF!,FALSE),0)</f>
        <v>0</v>
      </c>
      <c r="T245" s="176">
        <f>IFERROR(VLOOKUP($B245,#REF!,#REF!,FALSE),0)</f>
        <v>0</v>
      </c>
      <c r="U245" s="176">
        <f>IFERROR(VLOOKUP($B245,#REF!,#REF!,FALSE),0)</f>
        <v>0</v>
      </c>
      <c r="W245" s="96">
        <f t="shared" si="41"/>
        <v>0</v>
      </c>
      <c r="X245" s="136">
        <f t="shared" si="40"/>
        <v>2544.8000000000002</v>
      </c>
    </row>
    <row r="246" spans="1:24" s="83" customFormat="1" ht="14.25" x14ac:dyDescent="0.2">
      <c r="B246" s="83" t="str">
        <f t="shared" si="38"/>
        <v>99488271</v>
      </c>
      <c r="C246" s="154"/>
      <c r="D246" s="113" t="s">
        <v>55</v>
      </c>
      <c r="E246" s="113" t="s">
        <v>312</v>
      </c>
      <c r="F246" s="87" t="s">
        <v>313</v>
      </c>
      <c r="G246" s="87">
        <v>99488271</v>
      </c>
      <c r="H246" s="87" t="s">
        <v>280</v>
      </c>
      <c r="I246" s="178">
        <v>2544.8000000000002</v>
      </c>
      <c r="J246" s="196">
        <f>IFERROR(VLOOKUP($B246,#REF!,#REF!,FALSE),0)</f>
        <v>0</v>
      </c>
      <c r="K246" s="176">
        <f>IFERROR(VLOOKUP($B246,#REF!,#REF!,FALSE),0)</f>
        <v>0</v>
      </c>
      <c r="L246" s="176">
        <f>IFERROR(VLOOKUP($B246,#REF!,#REF!,FALSE),0)</f>
        <v>0</v>
      </c>
      <c r="M246" s="176">
        <f>IFERROR(VLOOKUP($B246,#REF!,#REF!,FALSE),0)</f>
        <v>0</v>
      </c>
      <c r="N246" s="176">
        <f>IFERROR(VLOOKUP($B246,#REF!,#REF!,FALSE),0)</f>
        <v>0</v>
      </c>
      <c r="O246" s="177">
        <f>IFERROR(VLOOKUP($B246,#REF!,#REF!,FALSE),0)</f>
        <v>0</v>
      </c>
      <c r="P246" s="176">
        <f>IFERROR(VLOOKUP($B246,#REF!,#REF!,FALSE),0)</f>
        <v>0</v>
      </c>
      <c r="Q246" s="176">
        <f>IFERROR(VLOOKUP($B246,#REF!,#REF!,FALSE),0)</f>
        <v>0</v>
      </c>
      <c r="R246" s="176">
        <f>IFERROR(VLOOKUP($B246,#REF!,#REF!,FALSE),0)</f>
        <v>0</v>
      </c>
      <c r="S246" s="176">
        <f>IFERROR(VLOOKUP($B246,#REF!,#REF!,FALSE),0)</f>
        <v>0</v>
      </c>
      <c r="T246" s="176">
        <f>IFERROR(VLOOKUP($B246,#REF!,#REF!,FALSE),0)</f>
        <v>0</v>
      </c>
      <c r="U246" s="176">
        <f>IFERROR(VLOOKUP($B246,#REF!,#REF!,FALSE),0)</f>
        <v>0</v>
      </c>
      <c r="W246" s="96">
        <f t="shared" si="41"/>
        <v>0</v>
      </c>
      <c r="X246" s="136">
        <f t="shared" si="40"/>
        <v>2544.8000000000002</v>
      </c>
    </row>
    <row r="247" spans="1:24" s="83" customFormat="1" ht="14.25" x14ac:dyDescent="0.2">
      <c r="B247" s="83" t="str">
        <f t="shared" si="38"/>
        <v>99488304</v>
      </c>
      <c r="C247" s="154"/>
      <c r="D247" s="113" t="s">
        <v>55</v>
      </c>
      <c r="E247" s="113" t="s">
        <v>312</v>
      </c>
      <c r="F247" s="87" t="s">
        <v>313</v>
      </c>
      <c r="G247" s="87">
        <v>99488304</v>
      </c>
      <c r="H247" s="87" t="s">
        <v>280</v>
      </c>
      <c r="I247" s="178">
        <v>2544.73</v>
      </c>
      <c r="J247" s="196">
        <f>IFERROR(VLOOKUP($B247,#REF!,#REF!,FALSE),0)</f>
        <v>0</v>
      </c>
      <c r="K247" s="176">
        <f>IFERROR(VLOOKUP($B247,#REF!,#REF!,FALSE),0)</f>
        <v>0</v>
      </c>
      <c r="L247" s="176">
        <f>IFERROR(VLOOKUP($B247,#REF!,#REF!,FALSE),0)</f>
        <v>0</v>
      </c>
      <c r="M247" s="176">
        <f>IFERROR(VLOOKUP($B247,#REF!,#REF!,FALSE),0)</f>
        <v>0</v>
      </c>
      <c r="N247" s="176">
        <f>IFERROR(VLOOKUP($B247,#REF!,#REF!,FALSE),0)</f>
        <v>0</v>
      </c>
      <c r="O247" s="177">
        <f>IFERROR(VLOOKUP($B247,#REF!,#REF!,FALSE),0)</f>
        <v>0</v>
      </c>
      <c r="P247" s="176">
        <f>IFERROR(VLOOKUP($B247,#REF!,#REF!,FALSE),0)</f>
        <v>0</v>
      </c>
      <c r="Q247" s="176">
        <f>IFERROR(VLOOKUP($B247,#REF!,#REF!,FALSE),0)</f>
        <v>0</v>
      </c>
      <c r="R247" s="176">
        <f>IFERROR(VLOOKUP($B247,#REF!,#REF!,FALSE),0)</f>
        <v>0</v>
      </c>
      <c r="S247" s="176">
        <f>IFERROR(VLOOKUP($B247,#REF!,#REF!,FALSE),0)</f>
        <v>0</v>
      </c>
      <c r="T247" s="176">
        <f>IFERROR(VLOOKUP($B247,#REF!,#REF!,FALSE),0)</f>
        <v>0</v>
      </c>
      <c r="U247" s="176">
        <f>IFERROR(VLOOKUP($B247,#REF!,#REF!,FALSE),0)</f>
        <v>0</v>
      </c>
      <c r="W247" s="96">
        <f t="shared" si="41"/>
        <v>0</v>
      </c>
      <c r="X247" s="136">
        <f t="shared" si="40"/>
        <v>2544.73</v>
      </c>
    </row>
    <row r="248" spans="1:24" s="83" customFormat="1" ht="14.25" x14ac:dyDescent="0.2">
      <c r="B248" s="83" t="str">
        <f t="shared" si="38"/>
        <v>99488313</v>
      </c>
      <c r="C248" s="154"/>
      <c r="D248" s="113" t="s">
        <v>55</v>
      </c>
      <c r="E248" s="113" t="s">
        <v>312</v>
      </c>
      <c r="F248" s="87" t="s">
        <v>313</v>
      </c>
      <c r="G248" s="87">
        <v>99488313</v>
      </c>
      <c r="H248" s="87" t="s">
        <v>280</v>
      </c>
      <c r="I248" s="178">
        <v>1272.4000000000001</v>
      </c>
      <c r="J248" s="196">
        <f>IFERROR(VLOOKUP($B248,#REF!,#REF!,FALSE),0)</f>
        <v>0</v>
      </c>
      <c r="K248" s="176">
        <f>IFERROR(VLOOKUP($B248,#REF!,#REF!,FALSE),0)</f>
        <v>0</v>
      </c>
      <c r="L248" s="176">
        <f>IFERROR(VLOOKUP($B248,#REF!,#REF!,FALSE),0)</f>
        <v>0</v>
      </c>
      <c r="M248" s="176">
        <f>IFERROR(VLOOKUP($B248,#REF!,#REF!,FALSE),0)</f>
        <v>0</v>
      </c>
      <c r="N248" s="176">
        <f>IFERROR(VLOOKUP($B248,#REF!,#REF!,FALSE),0)</f>
        <v>0</v>
      </c>
      <c r="O248" s="177">
        <f>IFERROR(VLOOKUP($B248,#REF!,#REF!,FALSE),0)</f>
        <v>0</v>
      </c>
      <c r="P248" s="176">
        <f>IFERROR(VLOOKUP($B248,#REF!,#REF!,FALSE),0)</f>
        <v>0</v>
      </c>
      <c r="Q248" s="176">
        <f>IFERROR(VLOOKUP($B248,#REF!,#REF!,FALSE),0)</f>
        <v>0</v>
      </c>
      <c r="R248" s="176">
        <f>IFERROR(VLOOKUP($B248,#REF!,#REF!,FALSE),0)</f>
        <v>0</v>
      </c>
      <c r="S248" s="176">
        <f>IFERROR(VLOOKUP($B248,#REF!,#REF!,FALSE),0)</f>
        <v>0</v>
      </c>
      <c r="T248" s="176">
        <f>IFERROR(VLOOKUP($B248,#REF!,#REF!,FALSE),0)</f>
        <v>0</v>
      </c>
      <c r="U248" s="176">
        <f>IFERROR(VLOOKUP($B248,#REF!,#REF!,FALSE),0)</f>
        <v>0</v>
      </c>
      <c r="W248" s="96">
        <f t="shared" si="41"/>
        <v>0</v>
      </c>
      <c r="X248" s="136">
        <f t="shared" si="40"/>
        <v>1272.4000000000001</v>
      </c>
    </row>
    <row r="249" spans="1:24" s="83" customFormat="1" ht="14.25" x14ac:dyDescent="0.2">
      <c r="B249" s="83" t="str">
        <f t="shared" si="38"/>
        <v>99488346</v>
      </c>
      <c r="C249" s="154"/>
      <c r="D249" s="113" t="s">
        <v>55</v>
      </c>
      <c r="E249" s="113" t="s">
        <v>312</v>
      </c>
      <c r="F249" s="87" t="s">
        <v>313</v>
      </c>
      <c r="G249" s="87">
        <v>99488346</v>
      </c>
      <c r="H249" s="87" t="s">
        <v>280</v>
      </c>
      <c r="I249" s="178">
        <v>1272.4000000000001</v>
      </c>
      <c r="J249" s="196">
        <f>IFERROR(VLOOKUP($B249,#REF!,#REF!,FALSE),0)</f>
        <v>0</v>
      </c>
      <c r="K249" s="176">
        <f>IFERROR(VLOOKUP($B249,#REF!,#REF!,FALSE),0)</f>
        <v>0</v>
      </c>
      <c r="L249" s="176">
        <f>IFERROR(VLOOKUP($B249,#REF!,#REF!,FALSE),0)</f>
        <v>0</v>
      </c>
      <c r="M249" s="176">
        <f>IFERROR(VLOOKUP($B249,#REF!,#REF!,FALSE),0)</f>
        <v>0</v>
      </c>
      <c r="N249" s="176">
        <f>IFERROR(VLOOKUP($B249,#REF!,#REF!,FALSE),0)</f>
        <v>0</v>
      </c>
      <c r="O249" s="177">
        <f>IFERROR(VLOOKUP($B249,#REF!,#REF!,FALSE),0)</f>
        <v>0</v>
      </c>
      <c r="P249" s="176">
        <f>IFERROR(VLOOKUP($B249,#REF!,#REF!,FALSE),0)</f>
        <v>0</v>
      </c>
      <c r="Q249" s="176">
        <f>IFERROR(VLOOKUP($B249,#REF!,#REF!,FALSE),0)</f>
        <v>0</v>
      </c>
      <c r="R249" s="176">
        <f>IFERROR(VLOOKUP($B249,#REF!,#REF!,FALSE),0)</f>
        <v>0</v>
      </c>
      <c r="S249" s="176">
        <f>IFERROR(VLOOKUP($B249,#REF!,#REF!,FALSE),0)</f>
        <v>0</v>
      </c>
      <c r="T249" s="176">
        <f>IFERROR(VLOOKUP($B249,#REF!,#REF!,FALSE),0)</f>
        <v>0</v>
      </c>
      <c r="U249" s="176">
        <f>IFERROR(VLOOKUP($B249,#REF!,#REF!,FALSE),0)</f>
        <v>0</v>
      </c>
      <c r="W249" s="96">
        <f t="shared" si="41"/>
        <v>0</v>
      </c>
      <c r="X249" s="136">
        <f t="shared" si="40"/>
        <v>1272.4000000000001</v>
      </c>
    </row>
    <row r="250" spans="1:24" s="83" customFormat="1" ht="14.25" x14ac:dyDescent="0.2">
      <c r="B250" s="83" t="str">
        <f t="shared" si="38"/>
        <v>99488324</v>
      </c>
      <c r="C250" s="154"/>
      <c r="D250" s="113" t="s">
        <v>55</v>
      </c>
      <c r="E250" s="113" t="s">
        <v>312</v>
      </c>
      <c r="F250" s="87" t="s">
        <v>313</v>
      </c>
      <c r="G250" s="87">
        <v>99488324</v>
      </c>
      <c r="H250" s="87" t="s">
        <v>280</v>
      </c>
      <c r="I250" s="178">
        <v>1272.4000000000001</v>
      </c>
      <c r="J250" s="196">
        <f>IFERROR(VLOOKUP($B250,#REF!,#REF!,FALSE),0)</f>
        <v>0</v>
      </c>
      <c r="K250" s="176">
        <f>IFERROR(VLOOKUP($B250,#REF!,#REF!,FALSE),0)</f>
        <v>0</v>
      </c>
      <c r="L250" s="176">
        <f>IFERROR(VLOOKUP($B250,#REF!,#REF!,FALSE),0)</f>
        <v>0</v>
      </c>
      <c r="M250" s="176">
        <f>IFERROR(VLOOKUP($B250,#REF!,#REF!,FALSE),0)</f>
        <v>0</v>
      </c>
      <c r="N250" s="176">
        <f>IFERROR(VLOOKUP($B250,#REF!,#REF!,FALSE),0)</f>
        <v>0</v>
      </c>
      <c r="O250" s="177">
        <f>IFERROR(VLOOKUP($B250,#REF!,#REF!,FALSE),0)</f>
        <v>0</v>
      </c>
      <c r="P250" s="176">
        <f>IFERROR(VLOOKUP($B250,#REF!,#REF!,FALSE),0)</f>
        <v>0</v>
      </c>
      <c r="Q250" s="176">
        <f>IFERROR(VLOOKUP($B250,#REF!,#REF!,FALSE),0)</f>
        <v>0</v>
      </c>
      <c r="R250" s="176">
        <f>IFERROR(VLOOKUP($B250,#REF!,#REF!,FALSE),0)</f>
        <v>0</v>
      </c>
      <c r="S250" s="176">
        <f>IFERROR(VLOOKUP($B250,#REF!,#REF!,FALSE),0)</f>
        <v>0</v>
      </c>
      <c r="T250" s="176">
        <f>IFERROR(VLOOKUP($B250,#REF!,#REF!,FALSE),0)</f>
        <v>0</v>
      </c>
      <c r="U250" s="176">
        <f>IFERROR(VLOOKUP($B250,#REF!,#REF!,FALSE),0)</f>
        <v>0</v>
      </c>
      <c r="W250" s="96">
        <f t="shared" si="41"/>
        <v>0</v>
      </c>
      <c r="X250" s="136">
        <f t="shared" si="40"/>
        <v>1272.4000000000001</v>
      </c>
    </row>
    <row r="251" spans="1:24" s="83" customFormat="1" ht="14.25" x14ac:dyDescent="0.2">
      <c r="B251" s="83" t="str">
        <f t="shared" si="38"/>
        <v>99488293</v>
      </c>
      <c r="C251" s="154"/>
      <c r="D251" s="113" t="s">
        <v>55</v>
      </c>
      <c r="E251" s="113" t="s">
        <v>312</v>
      </c>
      <c r="F251" s="87" t="s">
        <v>313</v>
      </c>
      <c r="G251" s="87">
        <v>99488293</v>
      </c>
      <c r="H251" s="87" t="s">
        <v>280</v>
      </c>
      <c r="I251" s="178">
        <v>1272.4000000000001</v>
      </c>
      <c r="J251" s="196">
        <f>IFERROR(VLOOKUP($B251,#REF!,#REF!,FALSE),0)</f>
        <v>0</v>
      </c>
      <c r="K251" s="176">
        <f>IFERROR(VLOOKUP($B251,#REF!,#REF!,FALSE),0)</f>
        <v>0</v>
      </c>
      <c r="L251" s="176">
        <f>IFERROR(VLOOKUP($B251,#REF!,#REF!,FALSE),0)</f>
        <v>0</v>
      </c>
      <c r="M251" s="176">
        <f>IFERROR(VLOOKUP($B251,#REF!,#REF!,FALSE),0)</f>
        <v>0</v>
      </c>
      <c r="N251" s="176">
        <f>IFERROR(VLOOKUP($B251,#REF!,#REF!,FALSE),0)</f>
        <v>0</v>
      </c>
      <c r="O251" s="177">
        <f>IFERROR(VLOOKUP($B251,#REF!,#REF!,FALSE),0)</f>
        <v>0</v>
      </c>
      <c r="P251" s="176">
        <f>IFERROR(VLOOKUP($B251,#REF!,#REF!,FALSE),0)</f>
        <v>0</v>
      </c>
      <c r="Q251" s="176">
        <f>IFERROR(VLOOKUP($B251,#REF!,#REF!,FALSE),0)</f>
        <v>0</v>
      </c>
      <c r="R251" s="176">
        <f>IFERROR(VLOOKUP($B251,#REF!,#REF!,FALSE),0)</f>
        <v>0</v>
      </c>
      <c r="S251" s="176">
        <f>IFERROR(VLOOKUP($B251,#REF!,#REF!,FALSE),0)</f>
        <v>0</v>
      </c>
      <c r="T251" s="176">
        <f>IFERROR(VLOOKUP($B251,#REF!,#REF!,FALSE),0)</f>
        <v>0</v>
      </c>
      <c r="U251" s="176">
        <f>IFERROR(VLOOKUP($B251,#REF!,#REF!,FALSE),0)</f>
        <v>0</v>
      </c>
      <c r="W251" s="96">
        <f t="shared" si="41"/>
        <v>0</v>
      </c>
      <c r="X251" s="136">
        <f t="shared" si="40"/>
        <v>1272.4000000000001</v>
      </c>
    </row>
    <row r="252" spans="1:24" s="83" customFormat="1" ht="14.25" x14ac:dyDescent="0.2">
      <c r="B252" s="83" t="str">
        <f t="shared" si="38"/>
        <v>99488282</v>
      </c>
      <c r="C252" s="154"/>
      <c r="D252" s="113" t="s">
        <v>55</v>
      </c>
      <c r="E252" s="113" t="s">
        <v>312</v>
      </c>
      <c r="F252" s="87" t="s">
        <v>313</v>
      </c>
      <c r="G252" s="87">
        <v>99488282</v>
      </c>
      <c r="H252" s="87" t="s">
        <v>280</v>
      </c>
      <c r="I252" s="178">
        <v>1272.4000000000001</v>
      </c>
      <c r="J252" s="196">
        <f>IFERROR(VLOOKUP($B252,#REF!,#REF!,FALSE),0)</f>
        <v>0</v>
      </c>
      <c r="K252" s="176">
        <f>IFERROR(VLOOKUP($B252,#REF!,#REF!,FALSE),0)</f>
        <v>0</v>
      </c>
      <c r="L252" s="176">
        <f>IFERROR(VLOOKUP($B252,#REF!,#REF!,FALSE),0)</f>
        <v>0</v>
      </c>
      <c r="M252" s="176">
        <f>IFERROR(VLOOKUP($B252,#REF!,#REF!,FALSE),0)</f>
        <v>0</v>
      </c>
      <c r="N252" s="176">
        <f>IFERROR(VLOOKUP($B252,#REF!,#REF!,FALSE),0)</f>
        <v>0</v>
      </c>
      <c r="O252" s="177">
        <f>IFERROR(VLOOKUP($B252,#REF!,#REF!,FALSE),0)</f>
        <v>0</v>
      </c>
      <c r="P252" s="176">
        <f>IFERROR(VLOOKUP($B252,#REF!,#REF!,FALSE),0)</f>
        <v>0</v>
      </c>
      <c r="Q252" s="176">
        <f>IFERROR(VLOOKUP($B252,#REF!,#REF!,FALSE),0)</f>
        <v>0</v>
      </c>
      <c r="R252" s="176">
        <f>IFERROR(VLOOKUP($B252,#REF!,#REF!,FALSE),0)</f>
        <v>0</v>
      </c>
      <c r="S252" s="176">
        <f>IFERROR(VLOOKUP($B252,#REF!,#REF!,FALSE),0)</f>
        <v>0</v>
      </c>
      <c r="T252" s="176">
        <f>IFERROR(VLOOKUP($B252,#REF!,#REF!,FALSE),0)</f>
        <v>0</v>
      </c>
      <c r="U252" s="176">
        <f>IFERROR(VLOOKUP($B252,#REF!,#REF!,FALSE),0)</f>
        <v>0</v>
      </c>
      <c r="W252" s="96">
        <f t="shared" si="41"/>
        <v>0</v>
      </c>
      <c r="X252" s="136">
        <f t="shared" si="40"/>
        <v>1272.4000000000001</v>
      </c>
    </row>
    <row r="253" spans="1:24" s="83" customFormat="1" ht="14.25" x14ac:dyDescent="0.2">
      <c r="B253" s="83" t="str">
        <f t="shared" si="38"/>
        <v>99488249</v>
      </c>
      <c r="C253" s="154"/>
      <c r="D253" s="113" t="s">
        <v>55</v>
      </c>
      <c r="E253" s="113" t="s">
        <v>312</v>
      </c>
      <c r="F253" s="87" t="s">
        <v>313</v>
      </c>
      <c r="G253" s="87">
        <v>99488249</v>
      </c>
      <c r="H253" s="87" t="s">
        <v>280</v>
      </c>
      <c r="I253" s="178">
        <v>1272.4000000000001</v>
      </c>
      <c r="J253" s="196">
        <f>IFERROR(VLOOKUP($B253,#REF!,#REF!,FALSE),0)</f>
        <v>0</v>
      </c>
      <c r="K253" s="176">
        <f>IFERROR(VLOOKUP($B253,#REF!,#REF!,FALSE),0)</f>
        <v>0</v>
      </c>
      <c r="L253" s="176">
        <f>IFERROR(VLOOKUP($B253,#REF!,#REF!,FALSE),0)</f>
        <v>0</v>
      </c>
      <c r="M253" s="176">
        <f>IFERROR(VLOOKUP($B253,#REF!,#REF!,FALSE),0)</f>
        <v>0</v>
      </c>
      <c r="N253" s="176">
        <f>IFERROR(VLOOKUP($B253,#REF!,#REF!,FALSE),0)</f>
        <v>0</v>
      </c>
      <c r="O253" s="177">
        <f>IFERROR(VLOOKUP($B253,#REF!,#REF!,FALSE),0)</f>
        <v>0</v>
      </c>
      <c r="P253" s="176">
        <f>IFERROR(VLOOKUP($B253,#REF!,#REF!,FALSE),0)</f>
        <v>0</v>
      </c>
      <c r="Q253" s="176">
        <f>IFERROR(VLOOKUP($B253,#REF!,#REF!,FALSE),0)</f>
        <v>0</v>
      </c>
      <c r="R253" s="176">
        <f>IFERROR(VLOOKUP($B253,#REF!,#REF!,FALSE),0)</f>
        <v>0</v>
      </c>
      <c r="S253" s="176">
        <f>IFERROR(VLOOKUP($B253,#REF!,#REF!,FALSE),0)</f>
        <v>0</v>
      </c>
      <c r="T253" s="176">
        <f>IFERROR(VLOOKUP($B253,#REF!,#REF!,FALSE),0)</f>
        <v>0</v>
      </c>
      <c r="U253" s="176">
        <f>IFERROR(VLOOKUP($B253,#REF!,#REF!,FALSE),0)</f>
        <v>0</v>
      </c>
      <c r="W253" s="96">
        <f t="shared" si="41"/>
        <v>0</v>
      </c>
      <c r="X253" s="136">
        <f t="shared" si="40"/>
        <v>1272.4000000000001</v>
      </c>
    </row>
    <row r="254" spans="1:24" s="83" customFormat="1" ht="14.25" x14ac:dyDescent="0.2">
      <c r="B254" s="83" t="str">
        <f t="shared" si="38"/>
        <v>99488335</v>
      </c>
      <c r="C254" s="154"/>
      <c r="D254" s="113" t="s">
        <v>55</v>
      </c>
      <c r="E254" s="113" t="s">
        <v>312</v>
      </c>
      <c r="F254" s="87" t="s">
        <v>313</v>
      </c>
      <c r="G254" s="87">
        <v>99488335</v>
      </c>
      <c r="H254" s="87" t="s">
        <v>280</v>
      </c>
      <c r="I254" s="178">
        <v>1272.4000000000001</v>
      </c>
      <c r="J254" s="196">
        <f>IFERROR(VLOOKUP($B254,#REF!,#REF!,FALSE),0)</f>
        <v>0</v>
      </c>
      <c r="K254" s="176">
        <f>IFERROR(VLOOKUP($B254,#REF!,#REF!,FALSE),0)</f>
        <v>0</v>
      </c>
      <c r="L254" s="176">
        <f>IFERROR(VLOOKUP($B254,#REF!,#REF!,FALSE),0)</f>
        <v>0</v>
      </c>
      <c r="M254" s="176">
        <f>IFERROR(VLOOKUP($B254,#REF!,#REF!,FALSE),0)</f>
        <v>0</v>
      </c>
      <c r="N254" s="176">
        <f>IFERROR(VLOOKUP($B254,#REF!,#REF!,FALSE),0)</f>
        <v>0</v>
      </c>
      <c r="O254" s="177">
        <f>IFERROR(VLOOKUP($B254,#REF!,#REF!,FALSE),0)</f>
        <v>0</v>
      </c>
      <c r="P254" s="176">
        <f>IFERROR(VLOOKUP($B254,#REF!,#REF!,FALSE),0)</f>
        <v>0</v>
      </c>
      <c r="Q254" s="176">
        <f>IFERROR(VLOOKUP($B254,#REF!,#REF!,FALSE),0)</f>
        <v>0</v>
      </c>
      <c r="R254" s="176">
        <f>IFERROR(VLOOKUP($B254,#REF!,#REF!,FALSE),0)</f>
        <v>0</v>
      </c>
      <c r="S254" s="176">
        <f>IFERROR(VLOOKUP($B254,#REF!,#REF!,FALSE),0)</f>
        <v>0</v>
      </c>
      <c r="T254" s="176">
        <f>IFERROR(VLOOKUP($B254,#REF!,#REF!,FALSE),0)</f>
        <v>0</v>
      </c>
      <c r="U254" s="176">
        <f>IFERROR(VLOOKUP($B254,#REF!,#REF!,FALSE),0)</f>
        <v>0</v>
      </c>
      <c r="W254" s="96">
        <f t="shared" si="41"/>
        <v>0</v>
      </c>
      <c r="X254" s="136">
        <f t="shared" si="40"/>
        <v>1272.4000000000001</v>
      </c>
    </row>
    <row r="255" spans="1:24" s="83" customFormat="1" ht="14.25" x14ac:dyDescent="0.2">
      <c r="A255" s="154" t="s">
        <v>22</v>
      </c>
      <c r="B255" s="83" t="str">
        <f t="shared" ref="B255:B282" si="42">TEXT(G255,0)</f>
        <v>99506238</v>
      </c>
      <c r="C255" s="154"/>
      <c r="D255" s="113" t="s">
        <v>55</v>
      </c>
      <c r="E255" s="113" t="s">
        <v>370</v>
      </c>
      <c r="F255" s="87" t="s">
        <v>367</v>
      </c>
      <c r="G255" s="87">
        <v>99506238</v>
      </c>
      <c r="H255" s="87" t="s">
        <v>118</v>
      </c>
      <c r="I255" s="178">
        <v>90078.900000000009</v>
      </c>
      <c r="J255" s="196">
        <f>IFERROR(VLOOKUP($B255,#REF!,#REF!,FALSE),0)</f>
        <v>0</v>
      </c>
      <c r="K255" s="176">
        <f>IFERROR(VLOOKUP($B255,#REF!,#REF!,FALSE),0)</f>
        <v>0</v>
      </c>
      <c r="L255" s="176">
        <f>IFERROR(VLOOKUP($B255,#REF!,#REF!,FALSE),0)</f>
        <v>0</v>
      </c>
      <c r="M255" s="176">
        <f>IFERROR(VLOOKUP($B255,#REF!,#REF!,FALSE),0)</f>
        <v>0</v>
      </c>
      <c r="N255" s="176">
        <f>IFERROR(VLOOKUP($B255,#REF!,#REF!,FALSE),0)</f>
        <v>0</v>
      </c>
      <c r="O255" s="177">
        <f>IFERROR(VLOOKUP($B255,#REF!,#REF!,FALSE),0)</f>
        <v>0</v>
      </c>
      <c r="P255" s="176">
        <f>IFERROR(VLOOKUP($B255,#REF!,#REF!,FALSE),0)</f>
        <v>0</v>
      </c>
      <c r="Q255" s="176">
        <f>IFERROR(VLOOKUP($B255,#REF!,#REF!,FALSE),0)</f>
        <v>0</v>
      </c>
      <c r="R255" s="176">
        <f>IFERROR(VLOOKUP($B255,#REF!,#REF!,FALSE),0)</f>
        <v>0</v>
      </c>
      <c r="S255" s="209">
        <f>IFERROR(VLOOKUP($B255,#REF!,#REF!,FALSE),0)</f>
        <v>0</v>
      </c>
      <c r="T255" s="176">
        <f>IFERROR(VLOOKUP($B255,#REF!,#REF!,FALSE),0)</f>
        <v>0</v>
      </c>
      <c r="U255" s="176">
        <f>IFERROR(VLOOKUP($B255,#REF!,#REF!,FALSE),0)</f>
        <v>0</v>
      </c>
      <c r="W255" s="96">
        <f t="shared" si="41"/>
        <v>0</v>
      </c>
      <c r="X255" s="136">
        <f t="shared" si="40"/>
        <v>90078.900000000009</v>
      </c>
    </row>
    <row r="256" spans="1:24" s="83" customFormat="1" ht="14.25" x14ac:dyDescent="0.2">
      <c r="A256" s="154" t="s">
        <v>22</v>
      </c>
      <c r="B256" s="83" t="str">
        <f t="shared" si="42"/>
        <v>99506287</v>
      </c>
      <c r="C256" s="154"/>
      <c r="D256" s="113" t="s">
        <v>55</v>
      </c>
      <c r="E256" s="113" t="s">
        <v>376</v>
      </c>
      <c r="F256" s="87" t="s">
        <v>374</v>
      </c>
      <c r="G256" s="87">
        <v>99506287</v>
      </c>
      <c r="H256" s="87" t="s">
        <v>118</v>
      </c>
      <c r="I256" s="178">
        <v>55394.85</v>
      </c>
      <c r="J256" s="196">
        <f>IFERROR(VLOOKUP($B256,#REF!,#REF!,FALSE),0)</f>
        <v>0</v>
      </c>
      <c r="K256" s="176">
        <f>IFERROR(VLOOKUP($B256,#REF!,#REF!,FALSE),0)</f>
        <v>0</v>
      </c>
      <c r="L256" s="176">
        <f>IFERROR(VLOOKUP($B256,#REF!,#REF!,FALSE),0)</f>
        <v>0</v>
      </c>
      <c r="M256" s="176">
        <f>IFERROR(VLOOKUP($B256,#REF!,#REF!,FALSE),0)</f>
        <v>0</v>
      </c>
      <c r="N256" s="176">
        <f>IFERROR(VLOOKUP($B256,#REF!,#REF!,FALSE),0)</f>
        <v>0</v>
      </c>
      <c r="O256" s="177">
        <f>IFERROR(VLOOKUP($B256,#REF!,#REF!,FALSE),0)</f>
        <v>0</v>
      </c>
      <c r="P256" s="176">
        <f>IFERROR(VLOOKUP($B256,#REF!,#REF!,FALSE),0)</f>
        <v>0</v>
      </c>
      <c r="Q256" s="176">
        <f>IFERROR(VLOOKUP($B256,#REF!,#REF!,FALSE),0)</f>
        <v>0</v>
      </c>
      <c r="R256" s="176">
        <f>IFERROR(VLOOKUP($B256,#REF!,#REF!,FALSE),0)</f>
        <v>0</v>
      </c>
      <c r="S256" s="209">
        <f>IFERROR(VLOOKUP($B256,#REF!,#REF!,FALSE),0)</f>
        <v>0</v>
      </c>
      <c r="T256" s="176">
        <f>IFERROR(VLOOKUP($B256,#REF!,#REF!,FALSE),0)</f>
        <v>0</v>
      </c>
      <c r="U256" s="176">
        <f>IFERROR(VLOOKUP($B256,#REF!,#REF!,FALSE),0)</f>
        <v>0</v>
      </c>
      <c r="W256" s="96">
        <f t="shared" si="41"/>
        <v>0</v>
      </c>
      <c r="X256" s="136">
        <f t="shared" si="40"/>
        <v>55394.85</v>
      </c>
    </row>
    <row r="257" spans="1:24" s="83" customFormat="1" ht="14.25" x14ac:dyDescent="0.2">
      <c r="A257" s="154" t="s">
        <v>22</v>
      </c>
      <c r="B257" s="83" t="str">
        <f t="shared" si="42"/>
        <v>99506218</v>
      </c>
      <c r="C257" s="154"/>
      <c r="D257" s="113" t="s">
        <v>55</v>
      </c>
      <c r="E257" s="113" t="s">
        <v>368</v>
      </c>
      <c r="F257" s="87" t="s">
        <v>367</v>
      </c>
      <c r="G257" s="87">
        <v>99506218</v>
      </c>
      <c r="H257" s="87" t="s">
        <v>118</v>
      </c>
      <c r="I257" s="178">
        <v>20999.95</v>
      </c>
      <c r="J257" s="196">
        <f>IFERROR(VLOOKUP($B257,#REF!,#REF!,FALSE),0)</f>
        <v>0</v>
      </c>
      <c r="K257" s="176">
        <f>IFERROR(VLOOKUP($B257,#REF!,#REF!,FALSE),0)</f>
        <v>0</v>
      </c>
      <c r="L257" s="176">
        <f>IFERROR(VLOOKUP($B257,#REF!,#REF!,FALSE),0)</f>
        <v>0</v>
      </c>
      <c r="M257" s="176">
        <f>IFERROR(VLOOKUP($B257,#REF!,#REF!,FALSE),0)</f>
        <v>0</v>
      </c>
      <c r="N257" s="176">
        <f>IFERROR(VLOOKUP($B257,#REF!,#REF!,FALSE),0)</f>
        <v>0</v>
      </c>
      <c r="O257" s="177">
        <f>IFERROR(VLOOKUP($B257,#REF!,#REF!,FALSE),0)</f>
        <v>0</v>
      </c>
      <c r="P257" s="176">
        <f>IFERROR(VLOOKUP($B257,#REF!,#REF!,FALSE),0)</f>
        <v>0</v>
      </c>
      <c r="Q257" s="176">
        <f>IFERROR(VLOOKUP($B257,#REF!,#REF!,FALSE),0)</f>
        <v>0</v>
      </c>
      <c r="R257" s="176">
        <f>IFERROR(VLOOKUP($B257,#REF!,#REF!,FALSE),0)</f>
        <v>0</v>
      </c>
      <c r="S257" s="209">
        <f>IFERROR(VLOOKUP($B257,#REF!,#REF!,FALSE),0)</f>
        <v>0</v>
      </c>
      <c r="T257" s="176">
        <f>IFERROR(VLOOKUP($B257,#REF!,#REF!,FALSE),0)</f>
        <v>0</v>
      </c>
      <c r="U257" s="176">
        <f>IFERROR(VLOOKUP($B257,#REF!,#REF!,FALSE),0)</f>
        <v>0</v>
      </c>
      <c r="W257" s="96">
        <f t="shared" si="41"/>
        <v>0</v>
      </c>
      <c r="X257" s="136">
        <f t="shared" si="40"/>
        <v>20999.95</v>
      </c>
    </row>
    <row r="258" spans="1:24" s="83" customFormat="1" ht="14.25" x14ac:dyDescent="0.2">
      <c r="A258" s="154" t="s">
        <v>22</v>
      </c>
      <c r="B258" s="83" t="str">
        <f t="shared" si="42"/>
        <v>99506278</v>
      </c>
      <c r="C258" s="154"/>
      <c r="D258" s="113" t="s">
        <v>55</v>
      </c>
      <c r="E258" s="113" t="s">
        <v>375</v>
      </c>
      <c r="F258" s="87" t="s">
        <v>374</v>
      </c>
      <c r="G258" s="87">
        <v>99506278</v>
      </c>
      <c r="H258" s="87" t="s">
        <v>118</v>
      </c>
      <c r="I258" s="178">
        <v>18267.13</v>
      </c>
      <c r="J258" s="196">
        <f>IFERROR(VLOOKUP($B258,#REF!,#REF!,FALSE),0)</f>
        <v>0</v>
      </c>
      <c r="K258" s="176">
        <f>IFERROR(VLOOKUP($B258,#REF!,#REF!,FALSE),0)</f>
        <v>0</v>
      </c>
      <c r="L258" s="176">
        <f>IFERROR(VLOOKUP($B258,#REF!,#REF!,FALSE),0)</f>
        <v>0</v>
      </c>
      <c r="M258" s="176">
        <f>IFERROR(VLOOKUP($B258,#REF!,#REF!,FALSE),0)</f>
        <v>0</v>
      </c>
      <c r="N258" s="176">
        <f>IFERROR(VLOOKUP($B258,#REF!,#REF!,FALSE),0)</f>
        <v>0</v>
      </c>
      <c r="O258" s="177">
        <f>IFERROR(VLOOKUP($B258,#REF!,#REF!,FALSE),0)</f>
        <v>0</v>
      </c>
      <c r="P258" s="176">
        <f>IFERROR(VLOOKUP($B258,#REF!,#REF!,FALSE),0)</f>
        <v>0</v>
      </c>
      <c r="Q258" s="176">
        <f>IFERROR(VLOOKUP($B258,#REF!,#REF!,FALSE),0)</f>
        <v>0</v>
      </c>
      <c r="R258" s="176">
        <f>IFERROR(VLOOKUP($B258,#REF!,#REF!,FALSE),0)</f>
        <v>0</v>
      </c>
      <c r="S258" s="209">
        <f>IFERROR(VLOOKUP($B258,#REF!,#REF!,FALSE),0)</f>
        <v>0</v>
      </c>
      <c r="T258" s="176">
        <f>IFERROR(VLOOKUP($B258,#REF!,#REF!,FALSE),0)</f>
        <v>0</v>
      </c>
      <c r="U258" s="176">
        <f>IFERROR(VLOOKUP($B258,#REF!,#REF!,FALSE),0)</f>
        <v>0</v>
      </c>
      <c r="W258" s="96">
        <f t="shared" si="41"/>
        <v>0</v>
      </c>
      <c r="X258" s="136">
        <f t="shared" si="40"/>
        <v>18267.13</v>
      </c>
    </row>
    <row r="259" spans="1:24" s="83" customFormat="1" ht="14.25" x14ac:dyDescent="0.2">
      <c r="A259" s="154" t="s">
        <v>22</v>
      </c>
      <c r="B259" s="83" t="str">
        <f t="shared" si="42"/>
        <v>99506227</v>
      </c>
      <c r="C259" s="154"/>
      <c r="D259" s="113" t="s">
        <v>55</v>
      </c>
      <c r="E259" s="113" t="s">
        <v>369</v>
      </c>
      <c r="F259" s="87" t="s">
        <v>367</v>
      </c>
      <c r="G259" s="87">
        <v>99506227</v>
      </c>
      <c r="H259" s="87" t="s">
        <v>118</v>
      </c>
      <c r="I259" s="178">
        <v>10317.050000000001</v>
      </c>
      <c r="J259" s="196">
        <f>IFERROR(VLOOKUP($B259,#REF!,#REF!,FALSE),0)</f>
        <v>0</v>
      </c>
      <c r="K259" s="176">
        <f>IFERROR(VLOOKUP($B259,#REF!,#REF!,FALSE),0)</f>
        <v>0</v>
      </c>
      <c r="L259" s="176">
        <f>IFERROR(VLOOKUP($B259,#REF!,#REF!,FALSE),0)</f>
        <v>0</v>
      </c>
      <c r="M259" s="176">
        <f>IFERROR(VLOOKUP($B259,#REF!,#REF!,FALSE),0)</f>
        <v>0</v>
      </c>
      <c r="N259" s="176">
        <f>IFERROR(VLOOKUP($B259,#REF!,#REF!,FALSE),0)</f>
        <v>0</v>
      </c>
      <c r="O259" s="177">
        <f>IFERROR(VLOOKUP($B259,#REF!,#REF!,FALSE),0)</f>
        <v>0</v>
      </c>
      <c r="P259" s="176">
        <f>IFERROR(VLOOKUP($B259,#REF!,#REF!,FALSE),0)</f>
        <v>0</v>
      </c>
      <c r="Q259" s="176">
        <f>IFERROR(VLOOKUP($B259,#REF!,#REF!,FALSE),0)</f>
        <v>0</v>
      </c>
      <c r="R259" s="176">
        <f>IFERROR(VLOOKUP($B259,#REF!,#REF!,FALSE),0)</f>
        <v>0</v>
      </c>
      <c r="S259" s="209">
        <f>IFERROR(VLOOKUP($B259,#REF!,#REF!,FALSE),0)</f>
        <v>0</v>
      </c>
      <c r="T259" s="176">
        <f>IFERROR(VLOOKUP($B259,#REF!,#REF!,FALSE),0)</f>
        <v>0</v>
      </c>
      <c r="U259" s="176">
        <f>IFERROR(VLOOKUP($B259,#REF!,#REF!,FALSE),0)</f>
        <v>0</v>
      </c>
      <c r="W259" s="96">
        <f t="shared" si="41"/>
        <v>0</v>
      </c>
      <c r="X259" s="136">
        <f t="shared" si="40"/>
        <v>10317.050000000001</v>
      </c>
    </row>
    <row r="260" spans="1:24" s="83" customFormat="1" ht="14.25" x14ac:dyDescent="0.2">
      <c r="A260" s="154" t="s">
        <v>22</v>
      </c>
      <c r="B260" s="83" t="str">
        <f t="shared" si="42"/>
        <v>99506247</v>
      </c>
      <c r="C260" s="154"/>
      <c r="D260" s="113" t="s">
        <v>55</v>
      </c>
      <c r="E260" s="113" t="s">
        <v>371</v>
      </c>
      <c r="F260" s="87" t="s">
        <v>367</v>
      </c>
      <c r="G260" s="87">
        <v>99506247</v>
      </c>
      <c r="H260" s="87" t="s">
        <v>118</v>
      </c>
      <c r="I260" s="178">
        <v>8629.0400000000009</v>
      </c>
      <c r="J260" s="196">
        <f>IFERROR(VLOOKUP($B260,#REF!,#REF!,FALSE),0)</f>
        <v>0</v>
      </c>
      <c r="K260" s="176">
        <f>IFERROR(VLOOKUP($B260,#REF!,#REF!,FALSE),0)</f>
        <v>0</v>
      </c>
      <c r="L260" s="176">
        <f>IFERROR(VLOOKUP($B260,#REF!,#REF!,FALSE),0)</f>
        <v>0</v>
      </c>
      <c r="M260" s="176">
        <f>IFERROR(VLOOKUP($B260,#REF!,#REF!,FALSE),0)</f>
        <v>0</v>
      </c>
      <c r="N260" s="176">
        <f>IFERROR(VLOOKUP($B260,#REF!,#REF!,FALSE),0)</f>
        <v>0</v>
      </c>
      <c r="O260" s="177">
        <f>IFERROR(VLOOKUP($B260,#REF!,#REF!,FALSE),0)</f>
        <v>0</v>
      </c>
      <c r="P260" s="176">
        <f>IFERROR(VLOOKUP($B260,#REF!,#REF!,FALSE),0)</f>
        <v>0</v>
      </c>
      <c r="Q260" s="176">
        <f>IFERROR(VLOOKUP($B260,#REF!,#REF!,FALSE),0)</f>
        <v>0</v>
      </c>
      <c r="R260" s="176">
        <f>IFERROR(VLOOKUP($B260,#REF!,#REF!,FALSE),0)</f>
        <v>0</v>
      </c>
      <c r="S260" s="209">
        <f>IFERROR(VLOOKUP($B260,#REF!,#REF!,FALSE),0)</f>
        <v>0</v>
      </c>
      <c r="T260" s="176">
        <f>IFERROR(VLOOKUP($B260,#REF!,#REF!,FALSE),0)</f>
        <v>0</v>
      </c>
      <c r="U260" s="176">
        <f>IFERROR(VLOOKUP($B260,#REF!,#REF!,FALSE),0)</f>
        <v>0</v>
      </c>
      <c r="W260" s="96">
        <f t="shared" si="41"/>
        <v>0</v>
      </c>
      <c r="X260" s="136">
        <f t="shared" si="40"/>
        <v>8629.0400000000009</v>
      </c>
    </row>
    <row r="261" spans="1:24" s="83" customFormat="1" ht="14.25" x14ac:dyDescent="0.2">
      <c r="A261" s="154" t="s">
        <v>22</v>
      </c>
      <c r="B261" s="83" t="str">
        <f t="shared" si="42"/>
        <v>99506207</v>
      </c>
      <c r="C261" s="154"/>
      <c r="D261" s="113" t="s">
        <v>55</v>
      </c>
      <c r="E261" s="113" t="s">
        <v>366</v>
      </c>
      <c r="F261" s="87" t="s">
        <v>367</v>
      </c>
      <c r="G261" s="87">
        <v>99506207</v>
      </c>
      <c r="H261" s="87" t="s">
        <v>118</v>
      </c>
      <c r="I261" s="178">
        <v>6452.12</v>
      </c>
      <c r="J261" s="196">
        <f>IFERROR(VLOOKUP($B261,#REF!,#REF!,FALSE),0)</f>
        <v>0</v>
      </c>
      <c r="K261" s="176">
        <f>IFERROR(VLOOKUP($B261,#REF!,#REF!,FALSE),0)</f>
        <v>0</v>
      </c>
      <c r="L261" s="176">
        <f>IFERROR(VLOOKUP($B261,#REF!,#REF!,FALSE),0)</f>
        <v>0</v>
      </c>
      <c r="M261" s="176">
        <f>IFERROR(VLOOKUP($B261,#REF!,#REF!,FALSE),0)</f>
        <v>0</v>
      </c>
      <c r="N261" s="176">
        <f>IFERROR(VLOOKUP($B261,#REF!,#REF!,FALSE),0)</f>
        <v>0</v>
      </c>
      <c r="O261" s="177">
        <f>IFERROR(VLOOKUP($B261,#REF!,#REF!,FALSE),0)</f>
        <v>0</v>
      </c>
      <c r="P261" s="176">
        <f>IFERROR(VLOOKUP($B261,#REF!,#REF!,FALSE),0)</f>
        <v>0</v>
      </c>
      <c r="Q261" s="176">
        <f>IFERROR(VLOOKUP($B261,#REF!,#REF!,FALSE),0)</f>
        <v>0</v>
      </c>
      <c r="R261" s="176">
        <f>IFERROR(VLOOKUP($B261,#REF!,#REF!,FALSE),0)</f>
        <v>0</v>
      </c>
      <c r="S261" s="209">
        <f>IFERROR(VLOOKUP($B261,#REF!,#REF!,FALSE),0)</f>
        <v>0</v>
      </c>
      <c r="T261" s="176">
        <f>IFERROR(VLOOKUP($B261,#REF!,#REF!,FALSE),0)</f>
        <v>0</v>
      </c>
      <c r="U261" s="176">
        <f>IFERROR(VLOOKUP($B261,#REF!,#REF!,FALSE),0)</f>
        <v>0</v>
      </c>
      <c r="W261" s="96">
        <f t="shared" si="41"/>
        <v>0</v>
      </c>
      <c r="X261" s="136">
        <f t="shared" si="40"/>
        <v>6452.12</v>
      </c>
    </row>
    <row r="262" spans="1:24" s="83" customFormat="1" ht="14.25" x14ac:dyDescent="0.2">
      <c r="A262" s="154" t="s">
        <v>22</v>
      </c>
      <c r="B262" s="83" t="str">
        <f t="shared" si="42"/>
        <v>99506256</v>
      </c>
      <c r="C262" s="154"/>
      <c r="D262" s="113" t="s">
        <v>55</v>
      </c>
      <c r="E262" s="113" t="s">
        <v>372</v>
      </c>
      <c r="F262" s="87" t="s">
        <v>367</v>
      </c>
      <c r="G262" s="87">
        <v>99506256</v>
      </c>
      <c r="H262" s="87" t="s">
        <v>118</v>
      </c>
      <c r="I262" s="178">
        <v>6004.96</v>
      </c>
      <c r="J262" s="196">
        <f>IFERROR(VLOOKUP($B262,#REF!,#REF!,FALSE),0)</f>
        <v>0</v>
      </c>
      <c r="K262" s="176">
        <f>IFERROR(VLOOKUP($B262,#REF!,#REF!,FALSE),0)</f>
        <v>0</v>
      </c>
      <c r="L262" s="176">
        <f>IFERROR(VLOOKUP($B262,#REF!,#REF!,FALSE),0)</f>
        <v>0</v>
      </c>
      <c r="M262" s="176">
        <f>IFERROR(VLOOKUP($B262,#REF!,#REF!,FALSE),0)</f>
        <v>0</v>
      </c>
      <c r="N262" s="176">
        <f>IFERROR(VLOOKUP($B262,#REF!,#REF!,FALSE),0)</f>
        <v>0</v>
      </c>
      <c r="O262" s="177">
        <f>IFERROR(VLOOKUP($B262,#REF!,#REF!,FALSE),0)</f>
        <v>0</v>
      </c>
      <c r="P262" s="176">
        <f>IFERROR(VLOOKUP($B262,#REF!,#REF!,FALSE),0)</f>
        <v>0</v>
      </c>
      <c r="Q262" s="176">
        <f>IFERROR(VLOOKUP($B262,#REF!,#REF!,FALSE),0)</f>
        <v>0</v>
      </c>
      <c r="R262" s="176">
        <f>IFERROR(VLOOKUP($B262,#REF!,#REF!,FALSE),0)</f>
        <v>0</v>
      </c>
      <c r="S262" s="209">
        <f>IFERROR(VLOOKUP($B262,#REF!,#REF!,FALSE),0)</f>
        <v>0</v>
      </c>
      <c r="T262" s="176">
        <f>IFERROR(VLOOKUP($B262,#REF!,#REF!,FALSE),0)</f>
        <v>0</v>
      </c>
      <c r="U262" s="176">
        <f>IFERROR(VLOOKUP($B262,#REF!,#REF!,FALSE),0)</f>
        <v>0</v>
      </c>
      <c r="W262" s="96">
        <f t="shared" si="41"/>
        <v>0</v>
      </c>
      <c r="X262" s="136">
        <f t="shared" si="40"/>
        <v>6004.96</v>
      </c>
    </row>
    <row r="263" spans="1:24" s="83" customFormat="1" ht="14.25" x14ac:dyDescent="0.2">
      <c r="A263" s="154" t="s">
        <v>22</v>
      </c>
      <c r="B263" s="83" t="str">
        <f t="shared" si="42"/>
        <v>99506267</v>
      </c>
      <c r="C263" s="154"/>
      <c r="D263" s="113" t="s">
        <v>55</v>
      </c>
      <c r="E263" s="113" t="s">
        <v>373</v>
      </c>
      <c r="F263" s="87" t="s">
        <v>374</v>
      </c>
      <c r="G263" s="87">
        <v>99506267</v>
      </c>
      <c r="H263" s="87" t="s">
        <v>118</v>
      </c>
      <c r="I263" s="178">
        <v>5914.95</v>
      </c>
      <c r="J263" s="196">
        <f>IFERROR(VLOOKUP($B263,#REF!,#REF!,FALSE),0)</f>
        <v>0</v>
      </c>
      <c r="K263" s="176">
        <f>IFERROR(VLOOKUP($B263,#REF!,#REF!,FALSE),0)</f>
        <v>0</v>
      </c>
      <c r="L263" s="176">
        <f>IFERROR(VLOOKUP($B263,#REF!,#REF!,FALSE),0)</f>
        <v>0</v>
      </c>
      <c r="M263" s="176">
        <f>IFERROR(VLOOKUP($B263,#REF!,#REF!,FALSE),0)</f>
        <v>0</v>
      </c>
      <c r="N263" s="176">
        <f>IFERROR(VLOOKUP($B263,#REF!,#REF!,FALSE),0)</f>
        <v>0</v>
      </c>
      <c r="O263" s="177">
        <f>IFERROR(VLOOKUP($B263,#REF!,#REF!,FALSE),0)</f>
        <v>0</v>
      </c>
      <c r="P263" s="176">
        <f>IFERROR(VLOOKUP($B263,#REF!,#REF!,FALSE),0)</f>
        <v>0</v>
      </c>
      <c r="Q263" s="176">
        <f>IFERROR(VLOOKUP($B263,#REF!,#REF!,FALSE),0)</f>
        <v>0</v>
      </c>
      <c r="R263" s="176">
        <f>IFERROR(VLOOKUP($B263,#REF!,#REF!,FALSE),0)</f>
        <v>0</v>
      </c>
      <c r="S263" s="209">
        <f>IFERROR(VLOOKUP($B263,#REF!,#REF!,FALSE),0)</f>
        <v>0</v>
      </c>
      <c r="T263" s="176">
        <f>IFERROR(VLOOKUP($B263,#REF!,#REF!,FALSE),0)</f>
        <v>0</v>
      </c>
      <c r="U263" s="176">
        <f>IFERROR(VLOOKUP($B263,#REF!,#REF!,FALSE),0)</f>
        <v>0</v>
      </c>
      <c r="W263" s="96">
        <f t="shared" si="41"/>
        <v>0</v>
      </c>
      <c r="X263" s="136">
        <f t="shared" si="40"/>
        <v>5914.95</v>
      </c>
    </row>
    <row r="264" spans="1:24" s="83" customFormat="1" ht="14.25" x14ac:dyDescent="0.2">
      <c r="A264" s="154" t="s">
        <v>22</v>
      </c>
      <c r="B264" s="83" t="str">
        <f t="shared" si="42"/>
        <v>99506305</v>
      </c>
      <c r="C264" s="154"/>
      <c r="D264" s="113" t="s">
        <v>55</v>
      </c>
      <c r="E264" s="113" t="s">
        <v>378</v>
      </c>
      <c r="F264" s="87" t="s">
        <v>374</v>
      </c>
      <c r="G264" s="87">
        <v>99506305</v>
      </c>
      <c r="H264" s="87" t="s">
        <v>118</v>
      </c>
      <c r="I264" s="178">
        <v>3915.83</v>
      </c>
      <c r="J264" s="196">
        <f>IFERROR(VLOOKUP($B264,#REF!,#REF!,FALSE),0)</f>
        <v>0</v>
      </c>
      <c r="K264" s="176">
        <f>IFERROR(VLOOKUP($B264,#REF!,#REF!,FALSE),0)</f>
        <v>0</v>
      </c>
      <c r="L264" s="176">
        <f>IFERROR(VLOOKUP($B264,#REF!,#REF!,FALSE),0)</f>
        <v>0</v>
      </c>
      <c r="M264" s="176">
        <f>IFERROR(VLOOKUP($B264,#REF!,#REF!,FALSE),0)</f>
        <v>0</v>
      </c>
      <c r="N264" s="176">
        <f>IFERROR(VLOOKUP($B264,#REF!,#REF!,FALSE),0)</f>
        <v>0</v>
      </c>
      <c r="O264" s="177">
        <f>IFERROR(VLOOKUP($B264,#REF!,#REF!,FALSE),0)</f>
        <v>0</v>
      </c>
      <c r="P264" s="176">
        <f>IFERROR(VLOOKUP($B264,#REF!,#REF!,FALSE),0)</f>
        <v>0</v>
      </c>
      <c r="Q264" s="176">
        <f>IFERROR(VLOOKUP($B264,#REF!,#REF!,FALSE),0)</f>
        <v>0</v>
      </c>
      <c r="R264" s="176">
        <f>IFERROR(VLOOKUP($B264,#REF!,#REF!,FALSE),0)</f>
        <v>0</v>
      </c>
      <c r="S264" s="209">
        <f>IFERROR(VLOOKUP($B264,#REF!,#REF!,FALSE),0)</f>
        <v>0</v>
      </c>
      <c r="T264" s="176">
        <f>IFERROR(VLOOKUP($B264,#REF!,#REF!,FALSE),0)</f>
        <v>0</v>
      </c>
      <c r="U264" s="176">
        <f>IFERROR(VLOOKUP($B264,#REF!,#REF!,FALSE),0)</f>
        <v>0</v>
      </c>
      <c r="W264" s="96">
        <f t="shared" si="41"/>
        <v>0</v>
      </c>
      <c r="X264" s="136">
        <f t="shared" si="40"/>
        <v>3915.83</v>
      </c>
    </row>
    <row r="265" spans="1:24" s="83" customFormat="1" ht="14.25" x14ac:dyDescent="0.2">
      <c r="A265" s="154" t="s">
        <v>22</v>
      </c>
      <c r="B265" s="83" t="str">
        <f t="shared" si="42"/>
        <v>99506316</v>
      </c>
      <c r="C265" s="154"/>
      <c r="D265" s="113" t="s">
        <v>55</v>
      </c>
      <c r="E265" s="113" t="s">
        <v>379</v>
      </c>
      <c r="F265" s="87" t="s">
        <v>374</v>
      </c>
      <c r="G265" s="87">
        <v>99506316</v>
      </c>
      <c r="H265" s="87" t="s">
        <v>118</v>
      </c>
      <c r="I265" s="178">
        <v>3306.2000000000003</v>
      </c>
      <c r="J265" s="196">
        <f>IFERROR(VLOOKUP($B265,#REF!,#REF!,FALSE),0)</f>
        <v>0</v>
      </c>
      <c r="K265" s="176">
        <f>IFERROR(VLOOKUP($B265,#REF!,#REF!,FALSE),0)</f>
        <v>0</v>
      </c>
      <c r="L265" s="176">
        <f>IFERROR(VLOOKUP($B265,#REF!,#REF!,FALSE),0)</f>
        <v>0</v>
      </c>
      <c r="M265" s="176">
        <f>IFERROR(VLOOKUP($B265,#REF!,#REF!,FALSE),0)</f>
        <v>0</v>
      </c>
      <c r="N265" s="176">
        <f>IFERROR(VLOOKUP($B265,#REF!,#REF!,FALSE),0)</f>
        <v>0</v>
      </c>
      <c r="O265" s="177">
        <f>IFERROR(VLOOKUP($B265,#REF!,#REF!,FALSE),0)</f>
        <v>0</v>
      </c>
      <c r="P265" s="176">
        <f>IFERROR(VLOOKUP($B265,#REF!,#REF!,FALSE),0)</f>
        <v>0</v>
      </c>
      <c r="Q265" s="176">
        <f>IFERROR(VLOOKUP($B265,#REF!,#REF!,FALSE),0)</f>
        <v>0</v>
      </c>
      <c r="R265" s="176">
        <f>IFERROR(VLOOKUP($B265,#REF!,#REF!,FALSE),0)</f>
        <v>0</v>
      </c>
      <c r="S265" s="209">
        <f>IFERROR(VLOOKUP($B265,#REF!,#REF!,FALSE),0)</f>
        <v>0</v>
      </c>
      <c r="T265" s="176">
        <f>IFERROR(VLOOKUP($B265,#REF!,#REF!,FALSE),0)</f>
        <v>0</v>
      </c>
      <c r="U265" s="176">
        <f>IFERROR(VLOOKUP($B265,#REF!,#REF!,FALSE),0)</f>
        <v>0</v>
      </c>
      <c r="W265" s="96">
        <f t="shared" si="41"/>
        <v>0</v>
      </c>
      <c r="X265" s="136">
        <f t="shared" si="40"/>
        <v>3306.2000000000003</v>
      </c>
    </row>
    <row r="266" spans="1:24" s="83" customFormat="1" ht="14.25" x14ac:dyDescent="0.2">
      <c r="A266" s="154" t="s">
        <v>22</v>
      </c>
      <c r="B266" s="83" t="str">
        <f t="shared" si="42"/>
        <v>99506296</v>
      </c>
      <c r="C266" s="154"/>
      <c r="D266" s="113" t="s">
        <v>55</v>
      </c>
      <c r="E266" s="113" t="s">
        <v>377</v>
      </c>
      <c r="F266" s="87" t="s">
        <v>374</v>
      </c>
      <c r="G266" s="87">
        <v>99506296</v>
      </c>
      <c r="H266" s="87" t="s">
        <v>118</v>
      </c>
      <c r="I266" s="178">
        <v>3041.15</v>
      </c>
      <c r="J266" s="196">
        <f>IFERROR(VLOOKUP($B266,#REF!,#REF!,FALSE),0)</f>
        <v>0</v>
      </c>
      <c r="K266" s="176">
        <f>IFERROR(VLOOKUP($B266,#REF!,#REF!,FALSE),0)</f>
        <v>0</v>
      </c>
      <c r="L266" s="176">
        <f>IFERROR(VLOOKUP($B266,#REF!,#REF!,FALSE),0)</f>
        <v>0</v>
      </c>
      <c r="M266" s="176">
        <f>IFERROR(VLOOKUP($B266,#REF!,#REF!,FALSE),0)</f>
        <v>0</v>
      </c>
      <c r="N266" s="176">
        <f>IFERROR(VLOOKUP($B266,#REF!,#REF!,FALSE),0)</f>
        <v>0</v>
      </c>
      <c r="O266" s="177">
        <f>IFERROR(VLOOKUP($B266,#REF!,#REF!,FALSE),0)</f>
        <v>0</v>
      </c>
      <c r="P266" s="176">
        <f>IFERROR(VLOOKUP($B266,#REF!,#REF!,FALSE),0)</f>
        <v>0</v>
      </c>
      <c r="Q266" s="176">
        <f>IFERROR(VLOOKUP($B266,#REF!,#REF!,FALSE),0)</f>
        <v>0</v>
      </c>
      <c r="R266" s="176">
        <f>IFERROR(VLOOKUP($B266,#REF!,#REF!,FALSE),0)</f>
        <v>0</v>
      </c>
      <c r="S266" s="209">
        <f>IFERROR(VLOOKUP($B266,#REF!,#REF!,FALSE),0)</f>
        <v>0</v>
      </c>
      <c r="T266" s="176">
        <f>IFERROR(VLOOKUP($B266,#REF!,#REF!,FALSE),0)</f>
        <v>0</v>
      </c>
      <c r="U266" s="176">
        <f>IFERROR(VLOOKUP($B266,#REF!,#REF!,FALSE),0)</f>
        <v>0</v>
      </c>
      <c r="W266" s="96">
        <f t="shared" si="41"/>
        <v>0</v>
      </c>
      <c r="X266" s="136">
        <f t="shared" si="40"/>
        <v>3041.15</v>
      </c>
    </row>
    <row r="267" spans="1:24" s="83" customFormat="1" ht="14.25" x14ac:dyDescent="0.2">
      <c r="B267" s="83" t="str">
        <f t="shared" si="42"/>
        <v>257463</v>
      </c>
      <c r="C267" s="154"/>
      <c r="D267" s="113" t="s">
        <v>55</v>
      </c>
      <c r="E267" s="113" t="s">
        <v>407</v>
      </c>
      <c r="F267" s="87" t="s">
        <v>145</v>
      </c>
      <c r="G267" s="87">
        <v>257463</v>
      </c>
      <c r="H267" s="87" t="s">
        <v>118</v>
      </c>
      <c r="I267" s="178">
        <v>-1094.17</v>
      </c>
      <c r="J267" s="196">
        <f>IFERROR(VLOOKUP($B267,#REF!,#REF!,FALSE),0)</f>
        <v>0</v>
      </c>
      <c r="K267" s="176">
        <f>IFERROR(VLOOKUP($B267,#REF!,#REF!,FALSE),0)</f>
        <v>0</v>
      </c>
      <c r="L267" s="176">
        <f>IFERROR(VLOOKUP($B267,#REF!,#REF!,FALSE),0)</f>
        <v>0</v>
      </c>
      <c r="M267" s="176">
        <f>IFERROR(VLOOKUP($B267,#REF!,#REF!,FALSE),0)</f>
        <v>0</v>
      </c>
      <c r="N267" s="176">
        <f>IFERROR(VLOOKUP($B267,#REF!,#REF!,FALSE),0)</f>
        <v>0</v>
      </c>
      <c r="O267" s="177">
        <f>IFERROR(VLOOKUP($B267,#REF!,#REF!,FALSE),0)</f>
        <v>0</v>
      </c>
      <c r="P267" s="176">
        <f>IFERROR(VLOOKUP($B267,#REF!,#REF!,FALSE),0)</f>
        <v>0</v>
      </c>
      <c r="Q267" s="176">
        <f>IFERROR(VLOOKUP($B267,#REF!,#REF!,FALSE),0)</f>
        <v>0</v>
      </c>
      <c r="R267" s="176">
        <f>IFERROR(VLOOKUP($B267,#REF!,#REF!,FALSE),0)</f>
        <v>0</v>
      </c>
      <c r="S267" s="176">
        <f>IFERROR(VLOOKUP($B267,#REF!,#REF!,FALSE),0)</f>
        <v>0</v>
      </c>
      <c r="T267" s="176">
        <f>IFERROR(VLOOKUP($B267,#REF!,#REF!,FALSE),0)</f>
        <v>0</v>
      </c>
      <c r="U267" s="176">
        <f>IFERROR(VLOOKUP($B267,#REF!,#REF!,FALSE),0)</f>
        <v>0</v>
      </c>
      <c r="W267" s="96">
        <f t="shared" si="41"/>
        <v>0</v>
      </c>
      <c r="X267" s="136">
        <f t="shared" si="40"/>
        <v>-1094.17</v>
      </c>
    </row>
    <row r="268" spans="1:24" s="83" customFormat="1" ht="14.25" x14ac:dyDescent="0.2">
      <c r="B268" s="83" t="str">
        <f t="shared" si="42"/>
        <v>257498</v>
      </c>
      <c r="C268" s="154"/>
      <c r="D268" s="113" t="s">
        <v>55</v>
      </c>
      <c r="E268" s="113" t="s">
        <v>408</v>
      </c>
      <c r="F268" s="87" t="s">
        <v>145</v>
      </c>
      <c r="G268" s="87">
        <v>257498</v>
      </c>
      <c r="H268" s="87" t="s">
        <v>118</v>
      </c>
      <c r="I268" s="178">
        <v>-1094.17</v>
      </c>
      <c r="J268" s="196">
        <f>IFERROR(VLOOKUP($B268,#REF!,#REF!,FALSE),0)</f>
        <v>0</v>
      </c>
      <c r="K268" s="176">
        <f>IFERROR(VLOOKUP($B268,#REF!,#REF!,FALSE),0)</f>
        <v>0</v>
      </c>
      <c r="L268" s="176">
        <f>IFERROR(VLOOKUP($B268,#REF!,#REF!,FALSE),0)</f>
        <v>0</v>
      </c>
      <c r="M268" s="176">
        <f>IFERROR(VLOOKUP($B268,#REF!,#REF!,FALSE),0)</f>
        <v>0</v>
      </c>
      <c r="N268" s="176">
        <f>IFERROR(VLOOKUP($B268,#REF!,#REF!,FALSE),0)</f>
        <v>0</v>
      </c>
      <c r="O268" s="177">
        <f>IFERROR(VLOOKUP($B268,#REF!,#REF!,FALSE),0)</f>
        <v>0</v>
      </c>
      <c r="P268" s="176">
        <f>IFERROR(VLOOKUP($B268,#REF!,#REF!,FALSE),0)</f>
        <v>0</v>
      </c>
      <c r="Q268" s="176">
        <f>IFERROR(VLOOKUP($B268,#REF!,#REF!,FALSE),0)</f>
        <v>0</v>
      </c>
      <c r="R268" s="176">
        <f>IFERROR(VLOOKUP($B268,#REF!,#REF!,FALSE),0)</f>
        <v>0</v>
      </c>
      <c r="S268" s="176">
        <f>IFERROR(VLOOKUP($B268,#REF!,#REF!,FALSE),0)</f>
        <v>0</v>
      </c>
      <c r="T268" s="176">
        <f>IFERROR(VLOOKUP($B268,#REF!,#REF!,FALSE),0)</f>
        <v>0</v>
      </c>
      <c r="U268" s="176">
        <f>IFERROR(VLOOKUP($B268,#REF!,#REF!,FALSE),0)</f>
        <v>0</v>
      </c>
      <c r="W268" s="96">
        <f t="shared" si="41"/>
        <v>0</v>
      </c>
      <c r="X268" s="136">
        <f t="shared" si="40"/>
        <v>-1094.17</v>
      </c>
    </row>
    <row r="269" spans="1:24" s="83" customFormat="1" ht="14.25" x14ac:dyDescent="0.2">
      <c r="B269" s="83" t="str">
        <f t="shared" si="42"/>
        <v>257527</v>
      </c>
      <c r="C269" s="154"/>
      <c r="D269" s="113" t="s">
        <v>55</v>
      </c>
      <c r="E269" s="113" t="s">
        <v>405</v>
      </c>
      <c r="F269" s="87" t="s">
        <v>145</v>
      </c>
      <c r="G269" s="87">
        <v>257527</v>
      </c>
      <c r="H269" s="87" t="s">
        <v>118</v>
      </c>
      <c r="I269" s="178">
        <v>-1156.6000000000001</v>
      </c>
      <c r="J269" s="196">
        <f>IFERROR(VLOOKUP($B269,#REF!,#REF!,FALSE),0)</f>
        <v>0</v>
      </c>
      <c r="K269" s="176">
        <f>IFERROR(VLOOKUP($B269,#REF!,#REF!,FALSE),0)</f>
        <v>0</v>
      </c>
      <c r="L269" s="176">
        <f>IFERROR(VLOOKUP($B269,#REF!,#REF!,FALSE),0)</f>
        <v>0</v>
      </c>
      <c r="M269" s="176">
        <f>IFERROR(VLOOKUP($B269,#REF!,#REF!,FALSE),0)</f>
        <v>0</v>
      </c>
      <c r="N269" s="176">
        <f>IFERROR(VLOOKUP($B269,#REF!,#REF!,FALSE),0)</f>
        <v>0</v>
      </c>
      <c r="O269" s="177">
        <f>IFERROR(VLOOKUP($B269,#REF!,#REF!,FALSE),0)</f>
        <v>0</v>
      </c>
      <c r="P269" s="176">
        <f>IFERROR(VLOOKUP($B269,#REF!,#REF!,FALSE),0)</f>
        <v>0</v>
      </c>
      <c r="Q269" s="176">
        <f>IFERROR(VLOOKUP($B269,#REF!,#REF!,FALSE),0)</f>
        <v>0</v>
      </c>
      <c r="R269" s="176">
        <f>IFERROR(VLOOKUP($B269,#REF!,#REF!,FALSE),0)</f>
        <v>0</v>
      </c>
      <c r="S269" s="176">
        <f>IFERROR(VLOOKUP($B269,#REF!,#REF!,FALSE),0)</f>
        <v>0</v>
      </c>
      <c r="T269" s="176">
        <f>IFERROR(VLOOKUP($B269,#REF!,#REF!,FALSE),0)</f>
        <v>0</v>
      </c>
      <c r="U269" s="176">
        <f>IFERROR(VLOOKUP($B269,#REF!,#REF!,FALSE),0)</f>
        <v>0</v>
      </c>
      <c r="W269" s="96">
        <f t="shared" si="41"/>
        <v>0</v>
      </c>
      <c r="X269" s="136">
        <f t="shared" si="40"/>
        <v>-1156.6000000000001</v>
      </c>
    </row>
    <row r="270" spans="1:24" s="83" customFormat="1" ht="14.25" x14ac:dyDescent="0.2">
      <c r="B270" s="83" t="str">
        <f t="shared" si="42"/>
        <v>257551</v>
      </c>
      <c r="C270" s="154"/>
      <c r="D270" s="113" t="s">
        <v>55</v>
      </c>
      <c r="E270" s="113" t="s">
        <v>406</v>
      </c>
      <c r="F270" s="87" t="s">
        <v>145</v>
      </c>
      <c r="G270" s="87">
        <v>257551</v>
      </c>
      <c r="H270" s="87" t="s">
        <v>118</v>
      </c>
      <c r="I270" s="178">
        <v>-1156.6000000000001</v>
      </c>
      <c r="J270" s="196">
        <f>IFERROR(VLOOKUP($B270,#REF!,#REF!,FALSE),0)</f>
        <v>0</v>
      </c>
      <c r="K270" s="176">
        <f>IFERROR(VLOOKUP($B270,#REF!,#REF!,FALSE),0)</f>
        <v>0</v>
      </c>
      <c r="L270" s="176">
        <f>IFERROR(VLOOKUP($B270,#REF!,#REF!,FALSE),0)</f>
        <v>0</v>
      </c>
      <c r="M270" s="176">
        <f>IFERROR(VLOOKUP($B270,#REF!,#REF!,FALSE),0)</f>
        <v>0</v>
      </c>
      <c r="N270" s="176">
        <f>IFERROR(VLOOKUP($B270,#REF!,#REF!,FALSE),0)</f>
        <v>0</v>
      </c>
      <c r="O270" s="177">
        <f>IFERROR(VLOOKUP($B270,#REF!,#REF!,FALSE),0)</f>
        <v>0</v>
      </c>
      <c r="P270" s="176">
        <f>IFERROR(VLOOKUP($B270,#REF!,#REF!,FALSE),0)</f>
        <v>0</v>
      </c>
      <c r="Q270" s="176">
        <f>IFERROR(VLOOKUP($B270,#REF!,#REF!,FALSE),0)</f>
        <v>0</v>
      </c>
      <c r="R270" s="176">
        <f>IFERROR(VLOOKUP($B270,#REF!,#REF!,FALSE),0)</f>
        <v>0</v>
      </c>
      <c r="S270" s="176">
        <f>IFERROR(VLOOKUP($B270,#REF!,#REF!,FALSE),0)</f>
        <v>0</v>
      </c>
      <c r="T270" s="176">
        <f>IFERROR(VLOOKUP($B270,#REF!,#REF!,FALSE),0)</f>
        <v>0</v>
      </c>
      <c r="U270" s="176">
        <f>IFERROR(VLOOKUP($B270,#REF!,#REF!,FALSE),0)</f>
        <v>0</v>
      </c>
      <c r="W270" s="96">
        <f t="shared" si="41"/>
        <v>0</v>
      </c>
      <c r="X270" s="136">
        <f t="shared" si="40"/>
        <v>-1156.6000000000001</v>
      </c>
    </row>
    <row r="271" spans="1:24" s="83" customFormat="1" ht="14.25" x14ac:dyDescent="0.2">
      <c r="B271" s="83" t="str">
        <f t="shared" si="42"/>
        <v>257586</v>
      </c>
      <c r="C271" s="154"/>
      <c r="D271" s="113" t="s">
        <v>55</v>
      </c>
      <c r="E271" s="113" t="s">
        <v>411</v>
      </c>
      <c r="F271" s="87" t="s">
        <v>145</v>
      </c>
      <c r="G271" s="87">
        <v>257586</v>
      </c>
      <c r="H271" s="87" t="s">
        <v>118</v>
      </c>
      <c r="I271" s="178">
        <v>-1156.6000000000001</v>
      </c>
      <c r="J271" s="196">
        <f>IFERROR(VLOOKUP($B271,#REF!,#REF!,FALSE),0)</f>
        <v>0</v>
      </c>
      <c r="K271" s="176">
        <f>IFERROR(VLOOKUP($B271,#REF!,#REF!,FALSE),0)</f>
        <v>0</v>
      </c>
      <c r="L271" s="176">
        <f>IFERROR(VLOOKUP($B271,#REF!,#REF!,FALSE),0)</f>
        <v>0</v>
      </c>
      <c r="M271" s="176">
        <f>IFERROR(VLOOKUP($B271,#REF!,#REF!,FALSE),0)</f>
        <v>0</v>
      </c>
      <c r="N271" s="176">
        <f>IFERROR(VLOOKUP($B271,#REF!,#REF!,FALSE),0)</f>
        <v>0</v>
      </c>
      <c r="O271" s="177">
        <f>IFERROR(VLOOKUP($B271,#REF!,#REF!,FALSE),0)</f>
        <v>0</v>
      </c>
      <c r="P271" s="176">
        <f>IFERROR(VLOOKUP($B271,#REF!,#REF!,FALSE),0)</f>
        <v>0</v>
      </c>
      <c r="Q271" s="176">
        <f>IFERROR(VLOOKUP($B271,#REF!,#REF!,FALSE),0)</f>
        <v>0</v>
      </c>
      <c r="R271" s="176">
        <f>IFERROR(VLOOKUP($B271,#REF!,#REF!,FALSE),0)</f>
        <v>0</v>
      </c>
      <c r="S271" s="176">
        <f>IFERROR(VLOOKUP($B271,#REF!,#REF!,FALSE),0)</f>
        <v>0</v>
      </c>
      <c r="T271" s="176">
        <f>IFERROR(VLOOKUP($B271,#REF!,#REF!,FALSE),0)</f>
        <v>0</v>
      </c>
      <c r="U271" s="176">
        <f>IFERROR(VLOOKUP($B271,#REF!,#REF!,FALSE),0)</f>
        <v>0</v>
      </c>
      <c r="W271" s="96">
        <f t="shared" si="41"/>
        <v>0</v>
      </c>
      <c r="X271" s="136">
        <f t="shared" si="40"/>
        <v>-1156.6000000000001</v>
      </c>
    </row>
    <row r="272" spans="1:24" s="83" customFormat="1" ht="14.25" x14ac:dyDescent="0.2">
      <c r="B272" s="83" t="str">
        <f t="shared" si="42"/>
        <v>99288877</v>
      </c>
      <c r="C272" s="154"/>
      <c r="D272" s="113" t="s">
        <v>55</v>
      </c>
      <c r="E272" s="113" t="s">
        <v>312</v>
      </c>
      <c r="F272" s="87" t="s">
        <v>313</v>
      </c>
      <c r="G272" s="87">
        <v>99288877</v>
      </c>
      <c r="H272" s="87" t="s">
        <v>118</v>
      </c>
      <c r="I272" s="178">
        <v>-1272.4000000000001</v>
      </c>
      <c r="J272" s="196">
        <f>IFERROR(VLOOKUP($B272,#REF!,#REF!,FALSE),0)</f>
        <v>0</v>
      </c>
      <c r="K272" s="176">
        <f>IFERROR(VLOOKUP($B272,#REF!,#REF!,FALSE),0)</f>
        <v>0</v>
      </c>
      <c r="L272" s="176">
        <f>IFERROR(VLOOKUP($B272,#REF!,#REF!,FALSE),0)</f>
        <v>0</v>
      </c>
      <c r="M272" s="176">
        <f>IFERROR(VLOOKUP($B272,#REF!,#REF!,FALSE),0)</f>
        <v>0</v>
      </c>
      <c r="N272" s="176">
        <f>IFERROR(VLOOKUP($B272,#REF!,#REF!,FALSE),0)</f>
        <v>0</v>
      </c>
      <c r="O272" s="177">
        <f>IFERROR(VLOOKUP($B272,#REF!,#REF!,FALSE),0)</f>
        <v>0</v>
      </c>
      <c r="P272" s="176">
        <f>IFERROR(VLOOKUP($B272,#REF!,#REF!,FALSE),0)</f>
        <v>0</v>
      </c>
      <c r="Q272" s="176">
        <f>IFERROR(VLOOKUP($B272,#REF!,#REF!,FALSE),0)</f>
        <v>0</v>
      </c>
      <c r="R272" s="176">
        <f>IFERROR(VLOOKUP($B272,#REF!,#REF!,FALSE),0)</f>
        <v>0</v>
      </c>
      <c r="S272" s="176">
        <f>IFERROR(VLOOKUP($B272,#REF!,#REF!,FALSE),0)</f>
        <v>0</v>
      </c>
      <c r="T272" s="176">
        <f>IFERROR(VLOOKUP($B272,#REF!,#REF!,FALSE),0)</f>
        <v>0</v>
      </c>
      <c r="U272" s="176">
        <f>IFERROR(VLOOKUP($B272,#REF!,#REF!,FALSE),0)</f>
        <v>0</v>
      </c>
      <c r="W272" s="96">
        <f t="shared" si="41"/>
        <v>0</v>
      </c>
      <c r="X272" s="136">
        <f t="shared" si="40"/>
        <v>-1272.4000000000001</v>
      </c>
    </row>
    <row r="273" spans="2:24" s="83" customFormat="1" ht="14.25" x14ac:dyDescent="0.2">
      <c r="B273" s="83" t="str">
        <f t="shared" si="42"/>
        <v>99288874</v>
      </c>
      <c r="C273" s="154"/>
      <c r="D273" s="113" t="s">
        <v>55</v>
      </c>
      <c r="E273" s="113" t="s">
        <v>312</v>
      </c>
      <c r="F273" s="87" t="s">
        <v>313</v>
      </c>
      <c r="G273" s="87">
        <v>99288874</v>
      </c>
      <c r="H273" s="87" t="s">
        <v>118</v>
      </c>
      <c r="I273" s="178">
        <v>-1272.4000000000001</v>
      </c>
      <c r="J273" s="196">
        <f>IFERROR(VLOOKUP($B273,#REF!,#REF!,FALSE),0)</f>
        <v>0</v>
      </c>
      <c r="K273" s="176">
        <f>IFERROR(VLOOKUP($B273,#REF!,#REF!,FALSE),0)</f>
        <v>0</v>
      </c>
      <c r="L273" s="176">
        <f>IFERROR(VLOOKUP($B273,#REF!,#REF!,FALSE),0)</f>
        <v>0</v>
      </c>
      <c r="M273" s="176">
        <f>IFERROR(VLOOKUP($B273,#REF!,#REF!,FALSE),0)</f>
        <v>0</v>
      </c>
      <c r="N273" s="176">
        <f>IFERROR(VLOOKUP($B273,#REF!,#REF!,FALSE),0)</f>
        <v>0</v>
      </c>
      <c r="O273" s="177">
        <f>IFERROR(VLOOKUP($B273,#REF!,#REF!,FALSE),0)</f>
        <v>0</v>
      </c>
      <c r="P273" s="176">
        <f>IFERROR(VLOOKUP($B273,#REF!,#REF!,FALSE),0)</f>
        <v>0</v>
      </c>
      <c r="Q273" s="176">
        <f>IFERROR(VLOOKUP($B273,#REF!,#REF!,FALSE),0)</f>
        <v>0</v>
      </c>
      <c r="R273" s="176">
        <f>IFERROR(VLOOKUP($B273,#REF!,#REF!,FALSE),0)</f>
        <v>0</v>
      </c>
      <c r="S273" s="176">
        <f>IFERROR(VLOOKUP($B273,#REF!,#REF!,FALSE),0)</f>
        <v>0</v>
      </c>
      <c r="T273" s="176">
        <f>IFERROR(VLOOKUP($B273,#REF!,#REF!,FALSE),0)</f>
        <v>0</v>
      </c>
      <c r="U273" s="176">
        <f>IFERROR(VLOOKUP($B273,#REF!,#REF!,FALSE),0)</f>
        <v>0</v>
      </c>
      <c r="W273" s="96">
        <f t="shared" si="41"/>
        <v>0</v>
      </c>
      <c r="X273" s="136">
        <f t="shared" si="40"/>
        <v>-1272.4000000000001</v>
      </c>
    </row>
    <row r="274" spans="2:24" s="83" customFormat="1" ht="14.25" x14ac:dyDescent="0.2">
      <c r="B274" s="83" t="str">
        <f t="shared" si="42"/>
        <v>99288865</v>
      </c>
      <c r="C274" s="154"/>
      <c r="D274" s="113" t="s">
        <v>55</v>
      </c>
      <c r="E274" s="113" t="s">
        <v>312</v>
      </c>
      <c r="F274" s="87" t="s">
        <v>313</v>
      </c>
      <c r="G274" s="87">
        <v>99288865</v>
      </c>
      <c r="H274" s="87" t="s">
        <v>118</v>
      </c>
      <c r="I274" s="178">
        <v>-1272.4000000000001</v>
      </c>
      <c r="J274" s="196">
        <f>IFERROR(VLOOKUP($B274,#REF!,#REF!,FALSE),0)</f>
        <v>0</v>
      </c>
      <c r="K274" s="176">
        <f>IFERROR(VLOOKUP($B274,#REF!,#REF!,FALSE),0)</f>
        <v>0</v>
      </c>
      <c r="L274" s="176">
        <f>IFERROR(VLOOKUP($B274,#REF!,#REF!,FALSE),0)</f>
        <v>0</v>
      </c>
      <c r="M274" s="176">
        <f>IFERROR(VLOOKUP($B274,#REF!,#REF!,FALSE),0)</f>
        <v>0</v>
      </c>
      <c r="N274" s="176">
        <f>IFERROR(VLOOKUP($B274,#REF!,#REF!,FALSE),0)</f>
        <v>0</v>
      </c>
      <c r="O274" s="177">
        <f>IFERROR(VLOOKUP($B274,#REF!,#REF!,FALSE),0)</f>
        <v>0</v>
      </c>
      <c r="P274" s="176">
        <f>IFERROR(VLOOKUP($B274,#REF!,#REF!,FALSE),0)</f>
        <v>0</v>
      </c>
      <c r="Q274" s="176">
        <f>IFERROR(VLOOKUP($B274,#REF!,#REF!,FALSE),0)</f>
        <v>0</v>
      </c>
      <c r="R274" s="176">
        <f>IFERROR(VLOOKUP($B274,#REF!,#REF!,FALSE),0)</f>
        <v>0</v>
      </c>
      <c r="S274" s="176">
        <f>IFERROR(VLOOKUP($B274,#REF!,#REF!,FALSE),0)</f>
        <v>0</v>
      </c>
      <c r="T274" s="176">
        <f>IFERROR(VLOOKUP($B274,#REF!,#REF!,FALSE),0)</f>
        <v>0</v>
      </c>
      <c r="U274" s="176">
        <f>IFERROR(VLOOKUP($B274,#REF!,#REF!,FALSE),0)</f>
        <v>0</v>
      </c>
      <c r="W274" s="96">
        <f t="shared" si="41"/>
        <v>0</v>
      </c>
      <c r="X274" s="136">
        <f t="shared" si="40"/>
        <v>-1272.4000000000001</v>
      </c>
    </row>
    <row r="275" spans="2:24" s="83" customFormat="1" ht="14.25" x14ac:dyDescent="0.2">
      <c r="B275" s="83" t="str">
        <f t="shared" si="42"/>
        <v>99288868</v>
      </c>
      <c r="C275" s="154"/>
      <c r="D275" s="113" t="s">
        <v>55</v>
      </c>
      <c r="E275" s="113" t="s">
        <v>312</v>
      </c>
      <c r="F275" s="87" t="s">
        <v>313</v>
      </c>
      <c r="G275" s="87">
        <v>99288868</v>
      </c>
      <c r="H275" s="87" t="s">
        <v>118</v>
      </c>
      <c r="I275" s="178">
        <v>-1272.4000000000001</v>
      </c>
      <c r="J275" s="196">
        <f>IFERROR(VLOOKUP($B275,#REF!,#REF!,FALSE),0)</f>
        <v>0</v>
      </c>
      <c r="K275" s="176">
        <f>IFERROR(VLOOKUP($B275,#REF!,#REF!,FALSE),0)</f>
        <v>0</v>
      </c>
      <c r="L275" s="176">
        <f>IFERROR(VLOOKUP($B275,#REF!,#REF!,FALSE),0)</f>
        <v>0</v>
      </c>
      <c r="M275" s="176">
        <f>IFERROR(VLOOKUP($B275,#REF!,#REF!,FALSE),0)</f>
        <v>0</v>
      </c>
      <c r="N275" s="176">
        <f>IFERROR(VLOOKUP($B275,#REF!,#REF!,FALSE),0)</f>
        <v>0</v>
      </c>
      <c r="O275" s="177">
        <f>IFERROR(VLOOKUP($B275,#REF!,#REF!,FALSE),0)</f>
        <v>0</v>
      </c>
      <c r="P275" s="176">
        <f>IFERROR(VLOOKUP($B275,#REF!,#REF!,FALSE),0)</f>
        <v>0</v>
      </c>
      <c r="Q275" s="176">
        <f>IFERROR(VLOOKUP($B275,#REF!,#REF!,FALSE),0)</f>
        <v>0</v>
      </c>
      <c r="R275" s="176">
        <f>IFERROR(VLOOKUP($B275,#REF!,#REF!,FALSE),0)</f>
        <v>0</v>
      </c>
      <c r="S275" s="176">
        <f>IFERROR(VLOOKUP($B275,#REF!,#REF!,FALSE),0)</f>
        <v>0</v>
      </c>
      <c r="T275" s="176">
        <f>IFERROR(VLOOKUP($B275,#REF!,#REF!,FALSE),0)</f>
        <v>0</v>
      </c>
      <c r="U275" s="176">
        <f>IFERROR(VLOOKUP($B275,#REF!,#REF!,FALSE),0)</f>
        <v>0</v>
      </c>
      <c r="W275" s="96">
        <f t="shared" si="41"/>
        <v>0</v>
      </c>
      <c r="X275" s="136">
        <f t="shared" si="40"/>
        <v>-1272.4000000000001</v>
      </c>
    </row>
    <row r="276" spans="2:24" s="83" customFormat="1" ht="14.25" x14ac:dyDescent="0.2">
      <c r="B276" s="83" t="str">
        <f t="shared" si="42"/>
        <v>99288950</v>
      </c>
      <c r="C276" s="154"/>
      <c r="D276" s="113" t="s">
        <v>55</v>
      </c>
      <c r="E276" s="113" t="s">
        <v>312</v>
      </c>
      <c r="F276" s="87" t="s">
        <v>313</v>
      </c>
      <c r="G276" s="87">
        <v>99288950</v>
      </c>
      <c r="H276" s="87" t="s">
        <v>118</v>
      </c>
      <c r="I276" s="178">
        <v>-1272.4000000000001</v>
      </c>
      <c r="J276" s="196">
        <f>IFERROR(VLOOKUP($B276,#REF!,#REF!,FALSE),0)</f>
        <v>0</v>
      </c>
      <c r="K276" s="176">
        <f>IFERROR(VLOOKUP($B276,#REF!,#REF!,FALSE),0)</f>
        <v>0</v>
      </c>
      <c r="L276" s="176">
        <f>IFERROR(VLOOKUP($B276,#REF!,#REF!,FALSE),0)</f>
        <v>0</v>
      </c>
      <c r="M276" s="176">
        <f>IFERROR(VLOOKUP($B276,#REF!,#REF!,FALSE),0)</f>
        <v>0</v>
      </c>
      <c r="N276" s="176">
        <f>IFERROR(VLOOKUP($B276,#REF!,#REF!,FALSE),0)</f>
        <v>0</v>
      </c>
      <c r="O276" s="177">
        <f>IFERROR(VLOOKUP($B276,#REF!,#REF!,FALSE),0)</f>
        <v>0</v>
      </c>
      <c r="P276" s="176">
        <f>IFERROR(VLOOKUP($B276,#REF!,#REF!,FALSE),0)</f>
        <v>0</v>
      </c>
      <c r="Q276" s="176">
        <f>IFERROR(VLOOKUP($B276,#REF!,#REF!,FALSE),0)</f>
        <v>0</v>
      </c>
      <c r="R276" s="176">
        <f>IFERROR(VLOOKUP($B276,#REF!,#REF!,FALSE),0)</f>
        <v>0</v>
      </c>
      <c r="S276" s="176">
        <f>IFERROR(VLOOKUP($B276,#REF!,#REF!,FALSE),0)</f>
        <v>0</v>
      </c>
      <c r="T276" s="176">
        <f>IFERROR(VLOOKUP($B276,#REF!,#REF!,FALSE),0)</f>
        <v>0</v>
      </c>
      <c r="U276" s="176">
        <f>IFERROR(VLOOKUP($B276,#REF!,#REF!,FALSE),0)</f>
        <v>0</v>
      </c>
      <c r="W276" s="96">
        <f t="shared" si="41"/>
        <v>0</v>
      </c>
      <c r="X276" s="136">
        <f t="shared" si="40"/>
        <v>-1272.4000000000001</v>
      </c>
    </row>
    <row r="277" spans="2:24" s="83" customFormat="1" ht="14.25" x14ac:dyDescent="0.2">
      <c r="B277" s="83" t="str">
        <f t="shared" si="42"/>
        <v>99288889</v>
      </c>
      <c r="C277" s="154"/>
      <c r="D277" s="113" t="s">
        <v>55</v>
      </c>
      <c r="E277" s="113" t="s">
        <v>312</v>
      </c>
      <c r="F277" s="87" t="s">
        <v>313</v>
      </c>
      <c r="G277" s="87">
        <v>99288889</v>
      </c>
      <c r="H277" s="87" t="s">
        <v>118</v>
      </c>
      <c r="I277" s="178">
        <v>-1272.4000000000001</v>
      </c>
      <c r="J277" s="196">
        <f>IFERROR(VLOOKUP($B277,#REF!,#REF!,FALSE),0)</f>
        <v>0</v>
      </c>
      <c r="K277" s="176">
        <f>IFERROR(VLOOKUP($B277,#REF!,#REF!,FALSE),0)</f>
        <v>0</v>
      </c>
      <c r="L277" s="176">
        <f>IFERROR(VLOOKUP($B277,#REF!,#REF!,FALSE),0)</f>
        <v>0</v>
      </c>
      <c r="M277" s="176">
        <f>IFERROR(VLOOKUP($B277,#REF!,#REF!,FALSE),0)</f>
        <v>0</v>
      </c>
      <c r="N277" s="176">
        <f>IFERROR(VLOOKUP($B277,#REF!,#REF!,FALSE),0)</f>
        <v>0</v>
      </c>
      <c r="O277" s="177">
        <f>IFERROR(VLOOKUP($B277,#REF!,#REF!,FALSE),0)</f>
        <v>0</v>
      </c>
      <c r="P277" s="176">
        <f>IFERROR(VLOOKUP($B277,#REF!,#REF!,FALSE),0)</f>
        <v>0</v>
      </c>
      <c r="Q277" s="176">
        <f>IFERROR(VLOOKUP($B277,#REF!,#REF!,FALSE),0)</f>
        <v>0</v>
      </c>
      <c r="R277" s="176">
        <f>IFERROR(VLOOKUP($B277,#REF!,#REF!,FALSE),0)</f>
        <v>0</v>
      </c>
      <c r="S277" s="176">
        <f>IFERROR(VLOOKUP($B277,#REF!,#REF!,FALSE),0)</f>
        <v>0</v>
      </c>
      <c r="T277" s="176">
        <f>IFERROR(VLOOKUP($B277,#REF!,#REF!,FALSE),0)</f>
        <v>0</v>
      </c>
      <c r="U277" s="176">
        <f>IFERROR(VLOOKUP($B277,#REF!,#REF!,FALSE),0)</f>
        <v>0</v>
      </c>
      <c r="W277" s="96">
        <f t="shared" si="41"/>
        <v>0</v>
      </c>
      <c r="X277" s="136">
        <f t="shared" si="40"/>
        <v>-1272.4000000000001</v>
      </c>
    </row>
    <row r="278" spans="2:24" s="83" customFormat="1" ht="14.25" x14ac:dyDescent="0.2">
      <c r="B278" s="83" t="str">
        <f t="shared" si="42"/>
        <v>99288880</v>
      </c>
      <c r="C278" s="154"/>
      <c r="D278" s="113" t="s">
        <v>55</v>
      </c>
      <c r="E278" s="113" t="s">
        <v>312</v>
      </c>
      <c r="F278" s="87" t="s">
        <v>313</v>
      </c>
      <c r="G278" s="87">
        <v>99288880</v>
      </c>
      <c r="H278" s="87" t="s">
        <v>118</v>
      </c>
      <c r="I278" s="178">
        <v>-1272.4000000000001</v>
      </c>
      <c r="J278" s="196">
        <f>IFERROR(VLOOKUP($B278,#REF!,#REF!,FALSE),0)</f>
        <v>0</v>
      </c>
      <c r="K278" s="176">
        <f>IFERROR(VLOOKUP($B278,#REF!,#REF!,FALSE),0)</f>
        <v>0</v>
      </c>
      <c r="L278" s="176">
        <f>IFERROR(VLOOKUP($B278,#REF!,#REF!,FALSE),0)</f>
        <v>0</v>
      </c>
      <c r="M278" s="176">
        <f>IFERROR(VLOOKUP($B278,#REF!,#REF!,FALSE),0)</f>
        <v>0</v>
      </c>
      <c r="N278" s="176">
        <f>IFERROR(VLOOKUP($B278,#REF!,#REF!,FALSE),0)</f>
        <v>0</v>
      </c>
      <c r="O278" s="177">
        <f>IFERROR(VLOOKUP($B278,#REF!,#REF!,FALSE),0)</f>
        <v>0</v>
      </c>
      <c r="P278" s="176">
        <f>IFERROR(VLOOKUP($B278,#REF!,#REF!,FALSE),0)</f>
        <v>0</v>
      </c>
      <c r="Q278" s="176">
        <f>IFERROR(VLOOKUP($B278,#REF!,#REF!,FALSE),0)</f>
        <v>0</v>
      </c>
      <c r="R278" s="176">
        <f>IFERROR(VLOOKUP($B278,#REF!,#REF!,FALSE),0)</f>
        <v>0</v>
      </c>
      <c r="S278" s="176">
        <f>IFERROR(VLOOKUP($B278,#REF!,#REF!,FALSE),0)</f>
        <v>0</v>
      </c>
      <c r="T278" s="176">
        <f>IFERROR(VLOOKUP($B278,#REF!,#REF!,FALSE),0)</f>
        <v>0</v>
      </c>
      <c r="U278" s="176">
        <f>IFERROR(VLOOKUP($B278,#REF!,#REF!,FALSE),0)</f>
        <v>0</v>
      </c>
      <c r="W278" s="96">
        <f t="shared" si="41"/>
        <v>0</v>
      </c>
      <c r="X278" s="136">
        <f t="shared" si="40"/>
        <v>-1272.4000000000001</v>
      </c>
    </row>
    <row r="279" spans="2:24" s="83" customFormat="1" ht="14.25" x14ac:dyDescent="0.2">
      <c r="B279" s="83" t="str">
        <f t="shared" si="42"/>
        <v>257341</v>
      </c>
      <c r="C279" s="154"/>
      <c r="D279" s="113" t="s">
        <v>55</v>
      </c>
      <c r="E279" s="113" t="s">
        <v>409</v>
      </c>
      <c r="F279" s="87" t="s">
        <v>145</v>
      </c>
      <c r="G279" s="87">
        <v>257341</v>
      </c>
      <c r="H279" s="87" t="s">
        <v>118</v>
      </c>
      <c r="I279" s="178">
        <v>-1436.84</v>
      </c>
      <c r="J279" s="196">
        <f>IFERROR(VLOOKUP($B279,#REF!,#REF!,FALSE),0)</f>
        <v>0</v>
      </c>
      <c r="K279" s="176">
        <f>IFERROR(VLOOKUP($B279,#REF!,#REF!,FALSE),0)</f>
        <v>0</v>
      </c>
      <c r="L279" s="176">
        <f>IFERROR(VLOOKUP($B279,#REF!,#REF!,FALSE),0)</f>
        <v>0</v>
      </c>
      <c r="M279" s="176">
        <f>IFERROR(VLOOKUP($B279,#REF!,#REF!,FALSE),0)</f>
        <v>0</v>
      </c>
      <c r="N279" s="176">
        <f>IFERROR(VLOOKUP($B279,#REF!,#REF!,FALSE),0)</f>
        <v>0</v>
      </c>
      <c r="O279" s="177">
        <f>IFERROR(VLOOKUP($B279,#REF!,#REF!,FALSE),0)</f>
        <v>0</v>
      </c>
      <c r="P279" s="176">
        <f>IFERROR(VLOOKUP($B279,#REF!,#REF!,FALSE),0)</f>
        <v>0</v>
      </c>
      <c r="Q279" s="176">
        <f>IFERROR(VLOOKUP($B279,#REF!,#REF!,FALSE),0)</f>
        <v>0</v>
      </c>
      <c r="R279" s="176">
        <f>IFERROR(VLOOKUP($B279,#REF!,#REF!,FALSE),0)</f>
        <v>0</v>
      </c>
      <c r="S279" s="176">
        <f>IFERROR(VLOOKUP($B279,#REF!,#REF!,FALSE),0)</f>
        <v>0</v>
      </c>
      <c r="T279" s="176">
        <f>IFERROR(VLOOKUP($B279,#REF!,#REF!,FALSE),0)</f>
        <v>0</v>
      </c>
      <c r="U279" s="176">
        <f>IFERROR(VLOOKUP($B279,#REF!,#REF!,FALSE),0)</f>
        <v>0</v>
      </c>
      <c r="W279" s="96">
        <f t="shared" si="41"/>
        <v>0</v>
      </c>
      <c r="X279" s="136">
        <f t="shared" si="40"/>
        <v>-1436.84</v>
      </c>
    </row>
    <row r="280" spans="2:24" s="83" customFormat="1" ht="14.25" x14ac:dyDescent="0.2">
      <c r="B280" s="83" t="str">
        <f t="shared" si="42"/>
        <v>257375</v>
      </c>
      <c r="C280" s="154"/>
      <c r="D280" s="113" t="s">
        <v>55</v>
      </c>
      <c r="E280" s="113" t="s">
        <v>410</v>
      </c>
      <c r="F280" s="87" t="s">
        <v>145</v>
      </c>
      <c r="G280" s="87">
        <v>257375</v>
      </c>
      <c r="H280" s="87" t="s">
        <v>118</v>
      </c>
      <c r="I280" s="178">
        <v>-1436.84</v>
      </c>
      <c r="J280" s="196">
        <f>IFERROR(VLOOKUP($B280,#REF!,#REF!,FALSE),0)</f>
        <v>0</v>
      </c>
      <c r="K280" s="176">
        <f>IFERROR(VLOOKUP($B280,#REF!,#REF!,FALSE),0)</f>
        <v>0</v>
      </c>
      <c r="L280" s="176">
        <f>IFERROR(VLOOKUP($B280,#REF!,#REF!,FALSE),0)</f>
        <v>0</v>
      </c>
      <c r="M280" s="176">
        <f>IFERROR(VLOOKUP($B280,#REF!,#REF!,FALSE),0)</f>
        <v>0</v>
      </c>
      <c r="N280" s="176">
        <f>IFERROR(VLOOKUP($B280,#REF!,#REF!,FALSE),0)</f>
        <v>0</v>
      </c>
      <c r="O280" s="177">
        <f>IFERROR(VLOOKUP($B280,#REF!,#REF!,FALSE),0)</f>
        <v>0</v>
      </c>
      <c r="P280" s="176">
        <f>IFERROR(VLOOKUP($B280,#REF!,#REF!,FALSE),0)</f>
        <v>0</v>
      </c>
      <c r="Q280" s="176">
        <f>IFERROR(VLOOKUP($B280,#REF!,#REF!,FALSE),0)</f>
        <v>0</v>
      </c>
      <c r="R280" s="176">
        <f>IFERROR(VLOOKUP($B280,#REF!,#REF!,FALSE),0)</f>
        <v>0</v>
      </c>
      <c r="S280" s="176">
        <f>IFERROR(VLOOKUP($B280,#REF!,#REF!,FALSE),0)</f>
        <v>0</v>
      </c>
      <c r="T280" s="176">
        <f>IFERROR(VLOOKUP($B280,#REF!,#REF!,FALSE),0)</f>
        <v>0</v>
      </c>
      <c r="U280" s="176">
        <f>IFERROR(VLOOKUP($B280,#REF!,#REF!,FALSE),0)</f>
        <v>0</v>
      </c>
      <c r="W280" s="96">
        <f t="shared" si="41"/>
        <v>0</v>
      </c>
      <c r="X280" s="136">
        <f t="shared" si="40"/>
        <v>-1436.84</v>
      </c>
    </row>
    <row r="281" spans="2:24" s="83" customFormat="1" ht="14.25" x14ac:dyDescent="0.2">
      <c r="B281" s="83" t="str">
        <f t="shared" si="42"/>
        <v>99288871</v>
      </c>
      <c r="C281" s="154"/>
      <c r="D281" s="113" t="s">
        <v>55</v>
      </c>
      <c r="E281" s="113" t="s">
        <v>312</v>
      </c>
      <c r="F281" s="87" t="s">
        <v>313</v>
      </c>
      <c r="G281" s="87">
        <v>99288871</v>
      </c>
      <c r="H281" s="87" t="s">
        <v>118</v>
      </c>
      <c r="I281" s="178">
        <v>-2544.73</v>
      </c>
      <c r="J281" s="196">
        <f>IFERROR(VLOOKUP($B281,#REF!,#REF!,FALSE),0)</f>
        <v>0</v>
      </c>
      <c r="K281" s="176">
        <f>IFERROR(VLOOKUP($B281,#REF!,#REF!,FALSE),0)</f>
        <v>0</v>
      </c>
      <c r="L281" s="176">
        <f>IFERROR(VLOOKUP($B281,#REF!,#REF!,FALSE),0)</f>
        <v>0</v>
      </c>
      <c r="M281" s="176">
        <f>IFERROR(VLOOKUP($B281,#REF!,#REF!,FALSE),0)</f>
        <v>0</v>
      </c>
      <c r="N281" s="176">
        <f>IFERROR(VLOOKUP($B281,#REF!,#REF!,FALSE),0)</f>
        <v>0</v>
      </c>
      <c r="O281" s="177">
        <f>IFERROR(VLOOKUP($B281,#REF!,#REF!,FALSE),0)</f>
        <v>0</v>
      </c>
      <c r="P281" s="176">
        <f>IFERROR(VLOOKUP($B281,#REF!,#REF!,FALSE),0)</f>
        <v>0</v>
      </c>
      <c r="Q281" s="176">
        <f>IFERROR(VLOOKUP($B281,#REF!,#REF!,FALSE),0)</f>
        <v>0</v>
      </c>
      <c r="R281" s="176">
        <f>IFERROR(VLOOKUP($B281,#REF!,#REF!,FALSE),0)</f>
        <v>0</v>
      </c>
      <c r="S281" s="176">
        <f>IFERROR(VLOOKUP($B281,#REF!,#REF!,FALSE),0)</f>
        <v>0</v>
      </c>
      <c r="T281" s="176">
        <f>IFERROR(VLOOKUP($B281,#REF!,#REF!,FALSE),0)</f>
        <v>0</v>
      </c>
      <c r="U281" s="176">
        <f>IFERROR(VLOOKUP($B281,#REF!,#REF!,FALSE),0)</f>
        <v>0</v>
      </c>
      <c r="W281" s="96">
        <f t="shared" si="41"/>
        <v>0</v>
      </c>
      <c r="X281" s="136">
        <f t="shared" si="40"/>
        <v>-2544.73</v>
      </c>
    </row>
    <row r="282" spans="2:24" s="83" customFormat="1" ht="14.25" x14ac:dyDescent="0.2">
      <c r="B282" s="83" t="str">
        <f t="shared" si="42"/>
        <v>99288862</v>
      </c>
      <c r="C282" s="154"/>
      <c r="D282" s="113" t="s">
        <v>55</v>
      </c>
      <c r="E282" s="113" t="s">
        <v>312</v>
      </c>
      <c r="F282" s="87" t="s">
        <v>313</v>
      </c>
      <c r="G282" s="87">
        <v>99288862</v>
      </c>
      <c r="H282" s="87" t="s">
        <v>118</v>
      </c>
      <c r="I282" s="178">
        <v>-2544.8000000000002</v>
      </c>
      <c r="J282" s="196">
        <f>IFERROR(VLOOKUP($B282,#REF!,#REF!,FALSE),0)</f>
        <v>0</v>
      </c>
      <c r="K282" s="176">
        <f>IFERROR(VLOOKUP($B282,#REF!,#REF!,FALSE),0)</f>
        <v>0</v>
      </c>
      <c r="L282" s="176">
        <f>IFERROR(VLOOKUP($B282,#REF!,#REF!,FALSE),0)</f>
        <v>0</v>
      </c>
      <c r="M282" s="176">
        <f>IFERROR(VLOOKUP($B282,#REF!,#REF!,FALSE),0)</f>
        <v>0</v>
      </c>
      <c r="N282" s="176">
        <f>IFERROR(VLOOKUP($B282,#REF!,#REF!,FALSE),0)</f>
        <v>0</v>
      </c>
      <c r="O282" s="177">
        <f>IFERROR(VLOOKUP($B282,#REF!,#REF!,FALSE),0)</f>
        <v>0</v>
      </c>
      <c r="P282" s="176">
        <f>IFERROR(VLOOKUP($B282,#REF!,#REF!,FALSE),0)</f>
        <v>0</v>
      </c>
      <c r="Q282" s="176">
        <f>IFERROR(VLOOKUP($B282,#REF!,#REF!,FALSE),0)</f>
        <v>0</v>
      </c>
      <c r="R282" s="176">
        <f>IFERROR(VLOOKUP($B282,#REF!,#REF!,FALSE),0)</f>
        <v>0</v>
      </c>
      <c r="S282" s="176">
        <f>IFERROR(VLOOKUP($B282,#REF!,#REF!,FALSE),0)</f>
        <v>0</v>
      </c>
      <c r="T282" s="176">
        <f>IFERROR(VLOOKUP($B282,#REF!,#REF!,FALSE),0)</f>
        <v>0</v>
      </c>
      <c r="U282" s="176">
        <f>IFERROR(VLOOKUP($B282,#REF!,#REF!,FALSE),0)</f>
        <v>0</v>
      </c>
      <c r="W282" s="96">
        <f t="shared" si="41"/>
        <v>0</v>
      </c>
      <c r="X282" s="136">
        <f t="shared" si="40"/>
        <v>-2544.8000000000002</v>
      </c>
    </row>
    <row r="283" spans="2:24" s="83" customFormat="1" ht="14.25" x14ac:dyDescent="0.2">
      <c r="B283" s="83" t="str">
        <f t="shared" si="38"/>
        <v>99288886</v>
      </c>
      <c r="C283" s="154"/>
      <c r="D283" s="113" t="s">
        <v>55</v>
      </c>
      <c r="E283" s="113" t="s">
        <v>312</v>
      </c>
      <c r="F283" s="87" t="s">
        <v>313</v>
      </c>
      <c r="G283" s="87">
        <v>99288886</v>
      </c>
      <c r="H283" s="87" t="s">
        <v>118</v>
      </c>
      <c r="I283" s="178">
        <v>-2544.8000000000002</v>
      </c>
      <c r="J283" s="196">
        <f>IFERROR(VLOOKUP($B283,#REF!,#REF!,FALSE),0)</f>
        <v>0</v>
      </c>
      <c r="K283" s="176">
        <f>IFERROR(VLOOKUP($B283,#REF!,#REF!,FALSE),0)</f>
        <v>0</v>
      </c>
      <c r="L283" s="176">
        <f>IFERROR(VLOOKUP($B283,#REF!,#REF!,FALSE),0)</f>
        <v>0</v>
      </c>
      <c r="M283" s="176">
        <f>IFERROR(VLOOKUP($B283,#REF!,#REF!,FALSE),0)</f>
        <v>0</v>
      </c>
      <c r="N283" s="176">
        <f>IFERROR(VLOOKUP($B283,#REF!,#REF!,FALSE),0)</f>
        <v>0</v>
      </c>
      <c r="O283" s="177">
        <f>IFERROR(VLOOKUP($B283,#REF!,#REF!,FALSE),0)</f>
        <v>0</v>
      </c>
      <c r="P283" s="176">
        <f>IFERROR(VLOOKUP($B283,#REF!,#REF!,FALSE),0)</f>
        <v>0</v>
      </c>
      <c r="Q283" s="176">
        <f>IFERROR(VLOOKUP($B283,#REF!,#REF!,FALSE),0)</f>
        <v>0</v>
      </c>
      <c r="R283" s="176">
        <f>IFERROR(VLOOKUP($B283,#REF!,#REF!,FALSE),0)</f>
        <v>0</v>
      </c>
      <c r="S283" s="176">
        <f>IFERROR(VLOOKUP($B283,#REF!,#REF!,FALSE),0)</f>
        <v>0</v>
      </c>
      <c r="T283" s="176">
        <f>IFERROR(VLOOKUP($B283,#REF!,#REF!,FALSE),0)</f>
        <v>0</v>
      </c>
      <c r="U283" s="176">
        <f>IFERROR(VLOOKUP($B283,#REF!,#REF!,FALSE),0)</f>
        <v>0</v>
      </c>
      <c r="W283" s="96">
        <f t="shared" si="41"/>
        <v>0</v>
      </c>
      <c r="X283" s="136">
        <f t="shared" si="40"/>
        <v>-2544.8000000000002</v>
      </c>
    </row>
    <row r="284" spans="2:24" s="83" customFormat="1" ht="14.25" x14ac:dyDescent="0.2">
      <c r="B284" s="83" t="str">
        <f t="shared" si="38"/>
        <v>99452162</v>
      </c>
      <c r="C284" s="154"/>
      <c r="D284" s="113" t="s">
        <v>55</v>
      </c>
      <c r="E284" s="113" t="s">
        <v>183</v>
      </c>
      <c r="F284" s="87" t="s">
        <v>144</v>
      </c>
      <c r="G284" s="87">
        <v>99452162</v>
      </c>
      <c r="H284" s="87" t="s">
        <v>118</v>
      </c>
      <c r="I284" s="178">
        <v>-3784.55</v>
      </c>
      <c r="J284" s="196">
        <f>IFERROR(VLOOKUP($B284,#REF!,#REF!,FALSE),0)</f>
        <v>0</v>
      </c>
      <c r="K284" s="176">
        <f>IFERROR(VLOOKUP($B284,#REF!,#REF!,FALSE),0)</f>
        <v>0</v>
      </c>
      <c r="L284" s="176">
        <f>IFERROR(VLOOKUP($B284,#REF!,#REF!,FALSE),0)</f>
        <v>0</v>
      </c>
      <c r="M284" s="176">
        <f>IFERROR(VLOOKUP($B284,#REF!,#REF!,FALSE),0)</f>
        <v>0</v>
      </c>
      <c r="N284" s="176">
        <f>IFERROR(VLOOKUP($B284,#REF!,#REF!,FALSE),0)</f>
        <v>0</v>
      </c>
      <c r="O284" s="177">
        <f>IFERROR(VLOOKUP($B284,#REF!,#REF!,FALSE),0)</f>
        <v>0</v>
      </c>
      <c r="P284" s="176">
        <f>IFERROR(VLOOKUP($B284,#REF!,#REF!,FALSE),0)</f>
        <v>0</v>
      </c>
      <c r="Q284" s="176">
        <f>IFERROR(VLOOKUP($B284,#REF!,#REF!,FALSE),0)</f>
        <v>0</v>
      </c>
      <c r="R284" s="176">
        <f>IFERROR(VLOOKUP($B284,#REF!,#REF!,FALSE),0)</f>
        <v>0</v>
      </c>
      <c r="S284" s="176">
        <f>IFERROR(VLOOKUP($B284,#REF!,#REF!,FALSE),0)</f>
        <v>0</v>
      </c>
      <c r="T284" s="176">
        <f>IFERROR(VLOOKUP($B284,#REF!,#REF!,FALSE),0)</f>
        <v>0</v>
      </c>
      <c r="U284" s="176">
        <f>IFERROR(VLOOKUP($B284,#REF!,#REF!,FALSE),0)</f>
        <v>0</v>
      </c>
      <c r="W284" s="96">
        <f t="shared" si="41"/>
        <v>0</v>
      </c>
      <c r="X284" s="136">
        <f t="shared" si="40"/>
        <v>-3784.55</v>
      </c>
    </row>
    <row r="285" spans="2:24" s="83" customFormat="1" ht="14.25" x14ac:dyDescent="0.2">
      <c r="B285" s="83" t="str">
        <f t="shared" si="38"/>
        <v>99270632</v>
      </c>
      <c r="C285" s="154"/>
      <c r="D285" s="113" t="s">
        <v>55</v>
      </c>
      <c r="E285" s="113" t="s">
        <v>383</v>
      </c>
      <c r="F285" s="87" t="s">
        <v>381</v>
      </c>
      <c r="G285" s="87">
        <v>99270632</v>
      </c>
      <c r="H285" s="87" t="s">
        <v>118</v>
      </c>
      <c r="I285" s="178">
        <v>-5203.28</v>
      </c>
      <c r="J285" s="196">
        <f>IFERROR(VLOOKUP($B285,#REF!,#REF!,FALSE),0)</f>
        <v>0</v>
      </c>
      <c r="K285" s="176">
        <f>IFERROR(VLOOKUP($B285,#REF!,#REF!,FALSE),0)</f>
        <v>0</v>
      </c>
      <c r="L285" s="176">
        <f>IFERROR(VLOOKUP($B285,#REF!,#REF!,FALSE),0)</f>
        <v>0</v>
      </c>
      <c r="M285" s="176">
        <f>IFERROR(VLOOKUP($B285,#REF!,#REF!,FALSE),0)</f>
        <v>0</v>
      </c>
      <c r="N285" s="176">
        <f>IFERROR(VLOOKUP($B285,#REF!,#REF!,FALSE),0)</f>
        <v>0</v>
      </c>
      <c r="O285" s="177">
        <f>IFERROR(VLOOKUP($B285,#REF!,#REF!,FALSE),0)</f>
        <v>0</v>
      </c>
      <c r="P285" s="176">
        <f>IFERROR(VLOOKUP($B285,#REF!,#REF!,FALSE),0)</f>
        <v>0</v>
      </c>
      <c r="Q285" s="176">
        <f>IFERROR(VLOOKUP($B285,#REF!,#REF!,FALSE),0)</f>
        <v>0</v>
      </c>
      <c r="R285" s="176">
        <f>IFERROR(VLOOKUP($B285,#REF!,#REF!,FALSE),0)</f>
        <v>0</v>
      </c>
      <c r="S285" s="176">
        <f>IFERROR(VLOOKUP($B285,#REF!,#REF!,FALSE),0)</f>
        <v>0</v>
      </c>
      <c r="T285" s="176">
        <f>IFERROR(VLOOKUP($B285,#REF!,#REF!,FALSE),0)</f>
        <v>0</v>
      </c>
      <c r="U285" s="176">
        <f>IFERROR(VLOOKUP($B285,#REF!,#REF!,FALSE),0)</f>
        <v>0</v>
      </c>
      <c r="W285" s="96">
        <f t="shared" si="41"/>
        <v>0</v>
      </c>
      <c r="X285" s="136">
        <f t="shared" si="40"/>
        <v>-5203.28</v>
      </c>
    </row>
    <row r="286" spans="2:24" s="83" customFormat="1" ht="14.25" x14ac:dyDescent="0.2">
      <c r="B286" s="83" t="str">
        <f t="shared" si="38"/>
        <v>99286546</v>
      </c>
      <c r="C286" s="154"/>
      <c r="D286" s="113" t="s">
        <v>55</v>
      </c>
      <c r="E286" s="113" t="s">
        <v>385</v>
      </c>
      <c r="F286" s="87" t="s">
        <v>384</v>
      </c>
      <c r="G286" s="87">
        <v>99286546</v>
      </c>
      <c r="H286" s="87" t="s">
        <v>118</v>
      </c>
      <c r="I286" s="178">
        <v>-6638.49</v>
      </c>
      <c r="J286" s="196">
        <f>IFERROR(VLOOKUP($B286,#REF!,#REF!,FALSE),0)</f>
        <v>0</v>
      </c>
      <c r="K286" s="176">
        <f>IFERROR(VLOOKUP($B286,#REF!,#REF!,FALSE),0)</f>
        <v>0</v>
      </c>
      <c r="L286" s="176">
        <f>IFERROR(VLOOKUP($B286,#REF!,#REF!,FALSE),0)</f>
        <v>0</v>
      </c>
      <c r="M286" s="176">
        <f>IFERROR(VLOOKUP($B286,#REF!,#REF!,FALSE),0)</f>
        <v>0</v>
      </c>
      <c r="N286" s="176">
        <f>IFERROR(VLOOKUP($B286,#REF!,#REF!,FALSE),0)</f>
        <v>0</v>
      </c>
      <c r="O286" s="177">
        <f>IFERROR(VLOOKUP($B286,#REF!,#REF!,FALSE),0)</f>
        <v>0</v>
      </c>
      <c r="P286" s="176">
        <f>IFERROR(VLOOKUP($B286,#REF!,#REF!,FALSE),0)</f>
        <v>0</v>
      </c>
      <c r="Q286" s="176">
        <f>IFERROR(VLOOKUP($B286,#REF!,#REF!,FALSE),0)</f>
        <v>0</v>
      </c>
      <c r="R286" s="176">
        <f>IFERROR(VLOOKUP($B286,#REF!,#REF!,FALSE),0)</f>
        <v>0</v>
      </c>
      <c r="S286" s="176">
        <f>IFERROR(VLOOKUP($B286,#REF!,#REF!,FALSE),0)</f>
        <v>0</v>
      </c>
      <c r="T286" s="176">
        <f>IFERROR(VLOOKUP($B286,#REF!,#REF!,FALSE),0)</f>
        <v>0</v>
      </c>
      <c r="U286" s="176">
        <f>IFERROR(VLOOKUP($B286,#REF!,#REF!,FALSE),0)</f>
        <v>0</v>
      </c>
      <c r="W286" s="96">
        <f t="shared" si="41"/>
        <v>0</v>
      </c>
      <c r="X286" s="136">
        <f t="shared" si="40"/>
        <v>-6638.49</v>
      </c>
    </row>
    <row r="287" spans="2:24" s="83" customFormat="1" ht="14.25" x14ac:dyDescent="0.2">
      <c r="B287" s="83" t="str">
        <f t="shared" si="38"/>
        <v>99286534</v>
      </c>
      <c r="C287" s="154"/>
      <c r="D287" s="113" t="s">
        <v>55</v>
      </c>
      <c r="E287" s="113" t="s">
        <v>380</v>
      </c>
      <c r="F287" s="87" t="s">
        <v>384</v>
      </c>
      <c r="G287" s="87">
        <v>99286534</v>
      </c>
      <c r="H287" s="87" t="s">
        <v>118</v>
      </c>
      <c r="I287" s="178">
        <v>-7732.9000000000005</v>
      </c>
      <c r="J287" s="196">
        <f>IFERROR(VLOOKUP($B287,#REF!,#REF!,FALSE),0)</f>
        <v>0</v>
      </c>
      <c r="K287" s="176">
        <f>IFERROR(VLOOKUP($B287,#REF!,#REF!,FALSE),0)</f>
        <v>0</v>
      </c>
      <c r="L287" s="176">
        <f>IFERROR(VLOOKUP($B287,#REF!,#REF!,FALSE),0)</f>
        <v>0</v>
      </c>
      <c r="M287" s="176">
        <f>IFERROR(VLOOKUP($B287,#REF!,#REF!,FALSE),0)</f>
        <v>0</v>
      </c>
      <c r="N287" s="176">
        <f>IFERROR(VLOOKUP($B287,#REF!,#REF!,FALSE),0)</f>
        <v>0</v>
      </c>
      <c r="O287" s="177">
        <f>IFERROR(VLOOKUP($B287,#REF!,#REF!,FALSE),0)</f>
        <v>0</v>
      </c>
      <c r="P287" s="176">
        <f>IFERROR(VLOOKUP($B287,#REF!,#REF!,FALSE),0)</f>
        <v>0</v>
      </c>
      <c r="Q287" s="176">
        <f>IFERROR(VLOOKUP($B287,#REF!,#REF!,FALSE),0)</f>
        <v>0</v>
      </c>
      <c r="R287" s="176">
        <f>IFERROR(VLOOKUP($B287,#REF!,#REF!,FALSE),0)</f>
        <v>0</v>
      </c>
      <c r="S287" s="176">
        <f>IFERROR(VLOOKUP($B287,#REF!,#REF!,FALSE),0)</f>
        <v>0</v>
      </c>
      <c r="T287" s="176">
        <f>IFERROR(VLOOKUP($B287,#REF!,#REF!,FALSE),0)</f>
        <v>0</v>
      </c>
      <c r="U287" s="176">
        <f>IFERROR(VLOOKUP($B287,#REF!,#REF!,FALSE),0)</f>
        <v>0</v>
      </c>
      <c r="W287" s="96">
        <f t="shared" si="41"/>
        <v>0</v>
      </c>
      <c r="X287" s="136">
        <f t="shared" ref="X287:X350" si="43">I287-W287</f>
        <v>-7732.9000000000005</v>
      </c>
    </row>
    <row r="288" spans="2:24" s="83" customFormat="1" ht="14.25" x14ac:dyDescent="0.2">
      <c r="B288" s="83" t="str">
        <f t="shared" si="38"/>
        <v>99359630</v>
      </c>
      <c r="C288" s="154"/>
      <c r="D288" s="113" t="s">
        <v>55</v>
      </c>
      <c r="E288" s="113" t="s">
        <v>388</v>
      </c>
      <c r="F288" s="87" t="s">
        <v>390</v>
      </c>
      <c r="G288" s="87">
        <v>99359630</v>
      </c>
      <c r="H288" s="87" t="s">
        <v>118</v>
      </c>
      <c r="I288" s="178">
        <v>-8106.77</v>
      </c>
      <c r="J288" s="196">
        <f>IFERROR(VLOOKUP($B288,#REF!,#REF!,FALSE),0)</f>
        <v>0</v>
      </c>
      <c r="K288" s="176">
        <f>IFERROR(VLOOKUP($B288,#REF!,#REF!,FALSE),0)</f>
        <v>0</v>
      </c>
      <c r="L288" s="176">
        <f>IFERROR(VLOOKUP($B288,#REF!,#REF!,FALSE),0)</f>
        <v>0</v>
      </c>
      <c r="M288" s="176">
        <f>IFERROR(VLOOKUP($B288,#REF!,#REF!,FALSE),0)</f>
        <v>0</v>
      </c>
      <c r="N288" s="176">
        <f>IFERROR(VLOOKUP($B288,#REF!,#REF!,FALSE),0)</f>
        <v>0</v>
      </c>
      <c r="O288" s="177">
        <f>IFERROR(VLOOKUP($B288,#REF!,#REF!,FALSE),0)</f>
        <v>0</v>
      </c>
      <c r="P288" s="176">
        <f>IFERROR(VLOOKUP($B288,#REF!,#REF!,FALSE),0)</f>
        <v>0</v>
      </c>
      <c r="Q288" s="176">
        <f>IFERROR(VLOOKUP($B288,#REF!,#REF!,FALSE),0)</f>
        <v>0</v>
      </c>
      <c r="R288" s="176">
        <f>IFERROR(VLOOKUP($B288,#REF!,#REF!,FALSE),0)</f>
        <v>0</v>
      </c>
      <c r="S288" s="176">
        <f>IFERROR(VLOOKUP($B288,#REF!,#REF!,FALSE),0)</f>
        <v>0</v>
      </c>
      <c r="T288" s="176">
        <f>IFERROR(VLOOKUP($B288,#REF!,#REF!,FALSE),0)</f>
        <v>0</v>
      </c>
      <c r="U288" s="176">
        <f>IFERROR(VLOOKUP($B288,#REF!,#REF!,FALSE),0)</f>
        <v>0</v>
      </c>
      <c r="W288" s="96">
        <f t="shared" ref="W288:W351" si="44">SUM(J288:U288)</f>
        <v>0</v>
      </c>
      <c r="X288" s="136">
        <f t="shared" si="43"/>
        <v>-8106.77</v>
      </c>
    </row>
    <row r="289" spans="2:24" s="83" customFormat="1" ht="14.25" x14ac:dyDescent="0.2">
      <c r="B289" s="83" t="str">
        <f t="shared" si="38"/>
        <v>99359627</v>
      </c>
      <c r="C289" s="154"/>
      <c r="D289" s="113" t="s">
        <v>55</v>
      </c>
      <c r="E289" s="113" t="s">
        <v>388</v>
      </c>
      <c r="F289" s="87" t="s">
        <v>389</v>
      </c>
      <c r="G289" s="87">
        <v>99359627</v>
      </c>
      <c r="H289" s="87" t="s">
        <v>118</v>
      </c>
      <c r="I289" s="178">
        <v>-9195.2000000000007</v>
      </c>
      <c r="J289" s="196">
        <f>IFERROR(VLOOKUP($B289,#REF!,#REF!,FALSE),0)</f>
        <v>0</v>
      </c>
      <c r="K289" s="176">
        <f>IFERROR(VLOOKUP($B289,#REF!,#REF!,FALSE),0)</f>
        <v>0</v>
      </c>
      <c r="L289" s="176">
        <f>IFERROR(VLOOKUP($B289,#REF!,#REF!,FALSE),0)</f>
        <v>0</v>
      </c>
      <c r="M289" s="176">
        <f>IFERROR(VLOOKUP($B289,#REF!,#REF!,FALSE),0)</f>
        <v>0</v>
      </c>
      <c r="N289" s="176">
        <f>IFERROR(VLOOKUP($B289,#REF!,#REF!,FALSE),0)</f>
        <v>0</v>
      </c>
      <c r="O289" s="177">
        <f>IFERROR(VLOOKUP($B289,#REF!,#REF!,FALSE),0)</f>
        <v>0</v>
      </c>
      <c r="P289" s="176">
        <f>IFERROR(VLOOKUP($B289,#REF!,#REF!,FALSE),0)</f>
        <v>0</v>
      </c>
      <c r="Q289" s="176">
        <f>IFERROR(VLOOKUP($B289,#REF!,#REF!,FALSE),0)</f>
        <v>0</v>
      </c>
      <c r="R289" s="176">
        <f>IFERROR(VLOOKUP($B289,#REF!,#REF!,FALSE),0)</f>
        <v>0</v>
      </c>
      <c r="S289" s="176">
        <f>IFERROR(VLOOKUP($B289,#REF!,#REF!,FALSE),0)</f>
        <v>0</v>
      </c>
      <c r="T289" s="176">
        <f>IFERROR(VLOOKUP($B289,#REF!,#REF!,FALSE),0)</f>
        <v>0</v>
      </c>
      <c r="U289" s="176">
        <f>IFERROR(VLOOKUP($B289,#REF!,#REF!,FALSE),0)</f>
        <v>0</v>
      </c>
      <c r="W289" s="96">
        <f t="shared" si="44"/>
        <v>0</v>
      </c>
      <c r="X289" s="136">
        <f t="shared" si="43"/>
        <v>-9195.2000000000007</v>
      </c>
    </row>
    <row r="290" spans="2:24" s="83" customFormat="1" ht="14.25" x14ac:dyDescent="0.2">
      <c r="B290" s="83" t="str">
        <f t="shared" si="38"/>
        <v>99466196</v>
      </c>
      <c r="C290" s="154"/>
      <c r="D290" s="113" t="s">
        <v>55</v>
      </c>
      <c r="E290" s="113" t="s">
        <v>393</v>
      </c>
      <c r="F290" s="87" t="s">
        <v>392</v>
      </c>
      <c r="G290" s="87">
        <v>99466196</v>
      </c>
      <c r="H290" s="87" t="s">
        <v>118</v>
      </c>
      <c r="I290" s="178">
        <v>-16003.95</v>
      </c>
      <c r="J290" s="196">
        <f>IFERROR(VLOOKUP($B290,#REF!,#REF!,FALSE),0)</f>
        <v>0</v>
      </c>
      <c r="K290" s="176">
        <f>IFERROR(VLOOKUP($B290,#REF!,#REF!,FALSE),0)</f>
        <v>0</v>
      </c>
      <c r="L290" s="176">
        <f>IFERROR(VLOOKUP($B290,#REF!,#REF!,FALSE),0)</f>
        <v>0</v>
      </c>
      <c r="M290" s="176">
        <f>IFERROR(VLOOKUP($B290,#REF!,#REF!,FALSE),0)</f>
        <v>0</v>
      </c>
      <c r="N290" s="176">
        <f>IFERROR(VLOOKUP($B290,#REF!,#REF!,FALSE),0)</f>
        <v>0</v>
      </c>
      <c r="O290" s="177">
        <f>IFERROR(VLOOKUP($B290,#REF!,#REF!,FALSE),0)</f>
        <v>0</v>
      </c>
      <c r="P290" s="176">
        <f>IFERROR(VLOOKUP($B290,#REF!,#REF!,FALSE),0)</f>
        <v>0</v>
      </c>
      <c r="Q290" s="176">
        <f>IFERROR(VLOOKUP($B290,#REF!,#REF!,FALSE),0)</f>
        <v>0</v>
      </c>
      <c r="R290" s="176">
        <f>IFERROR(VLOOKUP($B290,#REF!,#REF!,FALSE),0)</f>
        <v>0</v>
      </c>
      <c r="S290" s="176">
        <f>IFERROR(VLOOKUP($B290,#REF!,#REF!,FALSE),0)</f>
        <v>0</v>
      </c>
      <c r="T290" s="176">
        <f>IFERROR(VLOOKUP($B290,#REF!,#REF!,FALSE),0)</f>
        <v>0</v>
      </c>
      <c r="U290" s="176">
        <f>IFERROR(VLOOKUP($B290,#REF!,#REF!,FALSE),0)</f>
        <v>0</v>
      </c>
      <c r="W290" s="96">
        <f t="shared" si="44"/>
        <v>0</v>
      </c>
      <c r="X290" s="136">
        <f t="shared" si="43"/>
        <v>-16003.95</v>
      </c>
    </row>
    <row r="291" spans="2:24" s="83" customFormat="1" ht="14.25" x14ac:dyDescent="0.2">
      <c r="B291" s="83" t="str">
        <f t="shared" si="38"/>
        <v>99466202</v>
      </c>
      <c r="C291" s="154"/>
      <c r="D291" s="113" t="s">
        <v>55</v>
      </c>
      <c r="E291" s="113" t="s">
        <v>394</v>
      </c>
      <c r="F291" s="87" t="s">
        <v>392</v>
      </c>
      <c r="G291" s="87">
        <v>99466202</v>
      </c>
      <c r="H291" s="87" t="s">
        <v>118</v>
      </c>
      <c r="I291" s="178">
        <v>-16003.95</v>
      </c>
      <c r="J291" s="196">
        <f>IFERROR(VLOOKUP($B291,#REF!,#REF!,FALSE),0)</f>
        <v>0</v>
      </c>
      <c r="K291" s="176">
        <f>IFERROR(VLOOKUP($B291,#REF!,#REF!,FALSE),0)</f>
        <v>0</v>
      </c>
      <c r="L291" s="176">
        <f>IFERROR(VLOOKUP($B291,#REF!,#REF!,FALSE),0)</f>
        <v>0</v>
      </c>
      <c r="M291" s="176">
        <f>IFERROR(VLOOKUP($B291,#REF!,#REF!,FALSE),0)</f>
        <v>0</v>
      </c>
      <c r="N291" s="176">
        <f>IFERROR(VLOOKUP($B291,#REF!,#REF!,FALSE),0)</f>
        <v>0</v>
      </c>
      <c r="O291" s="177">
        <f>IFERROR(VLOOKUP($B291,#REF!,#REF!,FALSE),0)</f>
        <v>0</v>
      </c>
      <c r="P291" s="176">
        <f>IFERROR(VLOOKUP($B291,#REF!,#REF!,FALSE),0)</f>
        <v>0</v>
      </c>
      <c r="Q291" s="176">
        <f>IFERROR(VLOOKUP($B291,#REF!,#REF!,FALSE),0)</f>
        <v>0</v>
      </c>
      <c r="R291" s="176">
        <f>IFERROR(VLOOKUP($B291,#REF!,#REF!,FALSE),0)</f>
        <v>0</v>
      </c>
      <c r="S291" s="176">
        <f>IFERROR(VLOOKUP($B291,#REF!,#REF!,FALSE),0)</f>
        <v>0</v>
      </c>
      <c r="T291" s="176">
        <f>IFERROR(VLOOKUP($B291,#REF!,#REF!,FALSE),0)</f>
        <v>0</v>
      </c>
      <c r="U291" s="176">
        <f>IFERROR(VLOOKUP($B291,#REF!,#REF!,FALSE),0)</f>
        <v>0</v>
      </c>
      <c r="W291" s="96">
        <f t="shared" si="44"/>
        <v>0</v>
      </c>
      <c r="X291" s="136">
        <f t="shared" si="43"/>
        <v>-16003.95</v>
      </c>
    </row>
    <row r="292" spans="2:24" s="83" customFormat="1" ht="14.25" x14ac:dyDescent="0.2">
      <c r="B292" s="83" t="str">
        <f t="shared" si="38"/>
        <v>99466178</v>
      </c>
      <c r="C292" s="154"/>
      <c r="D292" s="113" t="s">
        <v>55</v>
      </c>
      <c r="E292" s="113" t="s">
        <v>395</v>
      </c>
      <c r="F292" s="87" t="s">
        <v>392</v>
      </c>
      <c r="G292" s="87">
        <v>99466178</v>
      </c>
      <c r="H292" s="87" t="s">
        <v>118</v>
      </c>
      <c r="I292" s="178">
        <v>-16003.95</v>
      </c>
      <c r="J292" s="196">
        <f>IFERROR(VLOOKUP($B292,#REF!,#REF!,FALSE),0)</f>
        <v>0</v>
      </c>
      <c r="K292" s="176">
        <f>IFERROR(VLOOKUP($B292,#REF!,#REF!,FALSE),0)</f>
        <v>0</v>
      </c>
      <c r="L292" s="176">
        <f>IFERROR(VLOOKUP($B292,#REF!,#REF!,FALSE),0)</f>
        <v>0</v>
      </c>
      <c r="M292" s="176">
        <f>IFERROR(VLOOKUP($B292,#REF!,#REF!,FALSE),0)</f>
        <v>0</v>
      </c>
      <c r="N292" s="176">
        <f>IFERROR(VLOOKUP($B292,#REF!,#REF!,FALSE),0)</f>
        <v>0</v>
      </c>
      <c r="O292" s="177">
        <f>IFERROR(VLOOKUP($B292,#REF!,#REF!,FALSE),0)</f>
        <v>0</v>
      </c>
      <c r="P292" s="176">
        <f>IFERROR(VLOOKUP($B292,#REF!,#REF!,FALSE),0)</f>
        <v>0</v>
      </c>
      <c r="Q292" s="176">
        <f>IFERROR(VLOOKUP($B292,#REF!,#REF!,FALSE),0)</f>
        <v>0</v>
      </c>
      <c r="R292" s="176">
        <f>IFERROR(VLOOKUP($B292,#REF!,#REF!,FALSE),0)</f>
        <v>0</v>
      </c>
      <c r="S292" s="176">
        <f>IFERROR(VLOOKUP($B292,#REF!,#REF!,FALSE),0)</f>
        <v>0</v>
      </c>
      <c r="T292" s="176">
        <f>IFERROR(VLOOKUP($B292,#REF!,#REF!,FALSE),0)</f>
        <v>0</v>
      </c>
      <c r="U292" s="176">
        <f>IFERROR(VLOOKUP($B292,#REF!,#REF!,FALSE),0)</f>
        <v>0</v>
      </c>
      <c r="W292" s="96">
        <f t="shared" si="44"/>
        <v>0</v>
      </c>
      <c r="X292" s="136">
        <f t="shared" si="43"/>
        <v>-16003.95</v>
      </c>
    </row>
    <row r="293" spans="2:24" s="83" customFormat="1" ht="14.25" x14ac:dyDescent="0.2">
      <c r="B293" s="83" t="str">
        <f t="shared" si="38"/>
        <v>99466175</v>
      </c>
      <c r="C293" s="154"/>
      <c r="D293" s="113" t="s">
        <v>55</v>
      </c>
      <c r="E293" s="113" t="s">
        <v>396</v>
      </c>
      <c r="F293" s="87" t="s">
        <v>392</v>
      </c>
      <c r="G293" s="87">
        <v>99466175</v>
      </c>
      <c r="H293" s="87" t="s">
        <v>118</v>
      </c>
      <c r="I293" s="178">
        <v>-16003.95</v>
      </c>
      <c r="J293" s="196">
        <f>IFERROR(VLOOKUP($B293,#REF!,#REF!,FALSE),0)</f>
        <v>0</v>
      </c>
      <c r="K293" s="176">
        <f>IFERROR(VLOOKUP($B293,#REF!,#REF!,FALSE),0)</f>
        <v>0</v>
      </c>
      <c r="L293" s="176">
        <f>IFERROR(VLOOKUP($B293,#REF!,#REF!,FALSE),0)</f>
        <v>0</v>
      </c>
      <c r="M293" s="176">
        <f>IFERROR(VLOOKUP($B293,#REF!,#REF!,FALSE),0)</f>
        <v>0</v>
      </c>
      <c r="N293" s="176">
        <f>IFERROR(VLOOKUP($B293,#REF!,#REF!,FALSE),0)</f>
        <v>0</v>
      </c>
      <c r="O293" s="177">
        <f>IFERROR(VLOOKUP($B293,#REF!,#REF!,FALSE),0)</f>
        <v>0</v>
      </c>
      <c r="P293" s="176">
        <f>IFERROR(VLOOKUP($B293,#REF!,#REF!,FALSE),0)</f>
        <v>0</v>
      </c>
      <c r="Q293" s="176">
        <f>IFERROR(VLOOKUP($B293,#REF!,#REF!,FALSE),0)</f>
        <v>0</v>
      </c>
      <c r="R293" s="176">
        <f>IFERROR(VLOOKUP($B293,#REF!,#REF!,FALSE),0)</f>
        <v>0</v>
      </c>
      <c r="S293" s="176">
        <f>IFERROR(VLOOKUP($B293,#REF!,#REF!,FALSE),0)</f>
        <v>0</v>
      </c>
      <c r="T293" s="176">
        <f>IFERROR(VLOOKUP($B293,#REF!,#REF!,FALSE),0)</f>
        <v>0</v>
      </c>
      <c r="U293" s="176">
        <f>IFERROR(VLOOKUP($B293,#REF!,#REF!,FALSE),0)</f>
        <v>0</v>
      </c>
      <c r="W293" s="96">
        <f t="shared" si="44"/>
        <v>0</v>
      </c>
      <c r="X293" s="136">
        <f t="shared" si="43"/>
        <v>-16003.95</v>
      </c>
    </row>
    <row r="294" spans="2:24" s="83" customFormat="1" ht="14.25" x14ac:dyDescent="0.2">
      <c r="B294" s="83" t="str">
        <f t="shared" si="38"/>
        <v>99466190</v>
      </c>
      <c r="C294" s="154"/>
      <c r="D294" s="113" t="s">
        <v>55</v>
      </c>
      <c r="E294" s="113" t="s">
        <v>397</v>
      </c>
      <c r="F294" s="87" t="s">
        <v>392</v>
      </c>
      <c r="G294" s="87">
        <v>99466190</v>
      </c>
      <c r="H294" s="87" t="s">
        <v>118</v>
      </c>
      <c r="I294" s="178">
        <v>-16003.95</v>
      </c>
      <c r="J294" s="196">
        <f>IFERROR(VLOOKUP($B294,#REF!,#REF!,FALSE),0)</f>
        <v>0</v>
      </c>
      <c r="K294" s="176">
        <f>IFERROR(VLOOKUP($B294,#REF!,#REF!,FALSE),0)</f>
        <v>0</v>
      </c>
      <c r="L294" s="176">
        <f>IFERROR(VLOOKUP($B294,#REF!,#REF!,FALSE),0)</f>
        <v>0</v>
      </c>
      <c r="M294" s="176">
        <f>IFERROR(VLOOKUP($B294,#REF!,#REF!,FALSE),0)</f>
        <v>0</v>
      </c>
      <c r="N294" s="176">
        <f>IFERROR(VLOOKUP($B294,#REF!,#REF!,FALSE),0)</f>
        <v>0</v>
      </c>
      <c r="O294" s="177">
        <f>IFERROR(VLOOKUP($B294,#REF!,#REF!,FALSE),0)</f>
        <v>0</v>
      </c>
      <c r="P294" s="176">
        <f>IFERROR(VLOOKUP($B294,#REF!,#REF!,FALSE),0)</f>
        <v>0</v>
      </c>
      <c r="Q294" s="176">
        <f>IFERROR(VLOOKUP($B294,#REF!,#REF!,FALSE),0)</f>
        <v>0</v>
      </c>
      <c r="R294" s="176">
        <f>IFERROR(VLOOKUP($B294,#REF!,#REF!,FALSE),0)</f>
        <v>0</v>
      </c>
      <c r="S294" s="176">
        <f>IFERROR(VLOOKUP($B294,#REF!,#REF!,FALSE),0)</f>
        <v>0</v>
      </c>
      <c r="T294" s="176">
        <f>IFERROR(VLOOKUP($B294,#REF!,#REF!,FALSE),0)</f>
        <v>0</v>
      </c>
      <c r="U294" s="176">
        <f>IFERROR(VLOOKUP($B294,#REF!,#REF!,FALSE),0)</f>
        <v>0</v>
      </c>
      <c r="W294" s="96">
        <f t="shared" si="44"/>
        <v>0</v>
      </c>
      <c r="X294" s="136">
        <f t="shared" si="43"/>
        <v>-16003.95</v>
      </c>
    </row>
    <row r="295" spans="2:24" s="83" customFormat="1" ht="14.25" x14ac:dyDescent="0.2">
      <c r="B295" s="83" t="str">
        <f t="shared" si="38"/>
        <v>99466199</v>
      </c>
      <c r="C295" s="154"/>
      <c r="D295" s="113" t="s">
        <v>55</v>
      </c>
      <c r="E295" s="113" t="s">
        <v>398</v>
      </c>
      <c r="F295" s="87" t="s">
        <v>392</v>
      </c>
      <c r="G295" s="87">
        <v>99466199</v>
      </c>
      <c r="H295" s="87" t="s">
        <v>118</v>
      </c>
      <c r="I295" s="178">
        <v>-16003.95</v>
      </c>
      <c r="J295" s="196">
        <f>IFERROR(VLOOKUP($B295,#REF!,#REF!,FALSE),0)</f>
        <v>0</v>
      </c>
      <c r="K295" s="176">
        <f>IFERROR(VLOOKUP($B295,#REF!,#REF!,FALSE),0)</f>
        <v>0</v>
      </c>
      <c r="L295" s="176">
        <f>IFERROR(VLOOKUP($B295,#REF!,#REF!,FALSE),0)</f>
        <v>0</v>
      </c>
      <c r="M295" s="176">
        <f>IFERROR(VLOOKUP($B295,#REF!,#REF!,FALSE),0)</f>
        <v>0</v>
      </c>
      <c r="N295" s="176">
        <f>IFERROR(VLOOKUP($B295,#REF!,#REF!,FALSE),0)</f>
        <v>0</v>
      </c>
      <c r="O295" s="177">
        <f>IFERROR(VLOOKUP($B295,#REF!,#REF!,FALSE),0)</f>
        <v>0</v>
      </c>
      <c r="P295" s="176">
        <f>IFERROR(VLOOKUP($B295,#REF!,#REF!,FALSE),0)</f>
        <v>0</v>
      </c>
      <c r="Q295" s="176">
        <f>IFERROR(VLOOKUP($B295,#REF!,#REF!,FALSE),0)</f>
        <v>0</v>
      </c>
      <c r="R295" s="176">
        <f>IFERROR(VLOOKUP($B295,#REF!,#REF!,FALSE),0)</f>
        <v>0</v>
      </c>
      <c r="S295" s="176">
        <f>IFERROR(VLOOKUP($B295,#REF!,#REF!,FALSE),0)</f>
        <v>0</v>
      </c>
      <c r="T295" s="176">
        <f>IFERROR(VLOOKUP($B295,#REF!,#REF!,FALSE),0)</f>
        <v>0</v>
      </c>
      <c r="U295" s="176">
        <f>IFERROR(VLOOKUP($B295,#REF!,#REF!,FALSE),0)</f>
        <v>0</v>
      </c>
      <c r="W295" s="96">
        <f t="shared" si="44"/>
        <v>0</v>
      </c>
      <c r="X295" s="136">
        <f t="shared" si="43"/>
        <v>-16003.95</v>
      </c>
    </row>
    <row r="296" spans="2:24" s="83" customFormat="1" ht="14.25" x14ac:dyDescent="0.2">
      <c r="B296" s="83" t="str">
        <f t="shared" si="38"/>
        <v>99466193</v>
      </c>
      <c r="C296" s="154"/>
      <c r="D296" s="113" t="s">
        <v>55</v>
      </c>
      <c r="E296" s="113" t="s">
        <v>399</v>
      </c>
      <c r="F296" s="87" t="s">
        <v>392</v>
      </c>
      <c r="G296" s="87">
        <v>99466193</v>
      </c>
      <c r="H296" s="87" t="s">
        <v>118</v>
      </c>
      <c r="I296" s="178">
        <v>-16003.95</v>
      </c>
      <c r="J296" s="196">
        <f>IFERROR(VLOOKUP($B296,#REF!,#REF!,FALSE),0)</f>
        <v>0</v>
      </c>
      <c r="K296" s="176">
        <f>IFERROR(VLOOKUP($B296,#REF!,#REF!,FALSE),0)</f>
        <v>0</v>
      </c>
      <c r="L296" s="176">
        <f>IFERROR(VLOOKUP($B296,#REF!,#REF!,FALSE),0)</f>
        <v>0</v>
      </c>
      <c r="M296" s="176">
        <f>IFERROR(VLOOKUP($B296,#REF!,#REF!,FALSE),0)</f>
        <v>0</v>
      </c>
      <c r="N296" s="176">
        <f>IFERROR(VLOOKUP($B296,#REF!,#REF!,FALSE),0)</f>
        <v>0</v>
      </c>
      <c r="O296" s="177">
        <f>IFERROR(VLOOKUP($B296,#REF!,#REF!,FALSE),0)</f>
        <v>0</v>
      </c>
      <c r="P296" s="176">
        <f>IFERROR(VLOOKUP($B296,#REF!,#REF!,FALSE),0)</f>
        <v>0</v>
      </c>
      <c r="Q296" s="176">
        <f>IFERROR(VLOOKUP($B296,#REF!,#REF!,FALSE),0)</f>
        <v>0</v>
      </c>
      <c r="R296" s="176">
        <f>IFERROR(VLOOKUP($B296,#REF!,#REF!,FALSE),0)</f>
        <v>0</v>
      </c>
      <c r="S296" s="176">
        <f>IFERROR(VLOOKUP($B296,#REF!,#REF!,FALSE),0)</f>
        <v>0</v>
      </c>
      <c r="T296" s="176">
        <f>IFERROR(VLOOKUP($B296,#REF!,#REF!,FALSE),0)</f>
        <v>0</v>
      </c>
      <c r="U296" s="176">
        <f>IFERROR(VLOOKUP($B296,#REF!,#REF!,FALSE),0)</f>
        <v>0</v>
      </c>
      <c r="W296" s="96">
        <f t="shared" si="44"/>
        <v>0</v>
      </c>
      <c r="X296" s="136">
        <f t="shared" si="43"/>
        <v>-16003.95</v>
      </c>
    </row>
    <row r="297" spans="2:24" s="83" customFormat="1" ht="14.25" x14ac:dyDescent="0.2">
      <c r="B297" s="83" t="str">
        <f t="shared" si="38"/>
        <v>99466181</v>
      </c>
      <c r="C297" s="154"/>
      <c r="D297" s="113" t="s">
        <v>55</v>
      </c>
      <c r="E297" s="113" t="s">
        <v>400</v>
      </c>
      <c r="F297" s="87" t="s">
        <v>392</v>
      </c>
      <c r="G297" s="87">
        <v>99466181</v>
      </c>
      <c r="H297" s="87" t="s">
        <v>118</v>
      </c>
      <c r="I297" s="178">
        <v>-16003.95</v>
      </c>
      <c r="J297" s="196">
        <f>IFERROR(VLOOKUP($B297,#REF!,#REF!,FALSE),0)</f>
        <v>0</v>
      </c>
      <c r="K297" s="176">
        <f>IFERROR(VLOOKUP($B297,#REF!,#REF!,FALSE),0)</f>
        <v>0</v>
      </c>
      <c r="L297" s="176">
        <f>IFERROR(VLOOKUP($B297,#REF!,#REF!,FALSE),0)</f>
        <v>0</v>
      </c>
      <c r="M297" s="176">
        <f>IFERROR(VLOOKUP($B297,#REF!,#REF!,FALSE),0)</f>
        <v>0</v>
      </c>
      <c r="N297" s="176">
        <f>IFERROR(VLOOKUP($B297,#REF!,#REF!,FALSE),0)</f>
        <v>0</v>
      </c>
      <c r="O297" s="177">
        <f>IFERROR(VLOOKUP($B297,#REF!,#REF!,FALSE),0)</f>
        <v>0</v>
      </c>
      <c r="P297" s="176">
        <f>IFERROR(VLOOKUP($B297,#REF!,#REF!,FALSE),0)</f>
        <v>0</v>
      </c>
      <c r="Q297" s="176">
        <f>IFERROR(VLOOKUP($B297,#REF!,#REF!,FALSE),0)</f>
        <v>0</v>
      </c>
      <c r="R297" s="176">
        <f>IFERROR(VLOOKUP($B297,#REF!,#REF!,FALSE),0)</f>
        <v>0</v>
      </c>
      <c r="S297" s="176">
        <f>IFERROR(VLOOKUP($B297,#REF!,#REF!,FALSE),0)</f>
        <v>0</v>
      </c>
      <c r="T297" s="176">
        <f>IFERROR(VLOOKUP($B297,#REF!,#REF!,FALSE),0)</f>
        <v>0</v>
      </c>
      <c r="U297" s="176">
        <f>IFERROR(VLOOKUP($B297,#REF!,#REF!,FALSE),0)</f>
        <v>0</v>
      </c>
      <c r="W297" s="96">
        <f t="shared" si="44"/>
        <v>0</v>
      </c>
      <c r="X297" s="136">
        <f t="shared" si="43"/>
        <v>-16003.95</v>
      </c>
    </row>
    <row r="298" spans="2:24" s="83" customFormat="1" ht="14.25" x14ac:dyDescent="0.2">
      <c r="B298" s="83" t="str">
        <f t="shared" si="38"/>
        <v>99466184</v>
      </c>
      <c r="C298" s="154"/>
      <c r="D298" s="113" t="s">
        <v>55</v>
      </c>
      <c r="E298" s="113" t="s">
        <v>401</v>
      </c>
      <c r="F298" s="87" t="s">
        <v>392</v>
      </c>
      <c r="G298" s="87">
        <v>99466184</v>
      </c>
      <c r="H298" s="87" t="s">
        <v>118</v>
      </c>
      <c r="I298" s="178">
        <v>-16003.95</v>
      </c>
      <c r="J298" s="196">
        <f>IFERROR(VLOOKUP($B298,#REF!,#REF!,FALSE),0)</f>
        <v>0</v>
      </c>
      <c r="K298" s="176">
        <f>IFERROR(VLOOKUP($B298,#REF!,#REF!,FALSE),0)</f>
        <v>0</v>
      </c>
      <c r="L298" s="176">
        <f>IFERROR(VLOOKUP($B298,#REF!,#REF!,FALSE),0)</f>
        <v>0</v>
      </c>
      <c r="M298" s="176">
        <f>IFERROR(VLOOKUP($B298,#REF!,#REF!,FALSE),0)</f>
        <v>0</v>
      </c>
      <c r="N298" s="176">
        <f>IFERROR(VLOOKUP($B298,#REF!,#REF!,FALSE),0)</f>
        <v>0</v>
      </c>
      <c r="O298" s="177">
        <f>IFERROR(VLOOKUP($B298,#REF!,#REF!,FALSE),0)</f>
        <v>0</v>
      </c>
      <c r="P298" s="176">
        <f>IFERROR(VLOOKUP($B298,#REF!,#REF!,FALSE),0)</f>
        <v>0</v>
      </c>
      <c r="Q298" s="176">
        <f>IFERROR(VLOOKUP($B298,#REF!,#REF!,FALSE),0)</f>
        <v>0</v>
      </c>
      <c r="R298" s="176">
        <f>IFERROR(VLOOKUP($B298,#REF!,#REF!,FALSE),0)</f>
        <v>0</v>
      </c>
      <c r="S298" s="176">
        <f>IFERROR(VLOOKUP($B298,#REF!,#REF!,FALSE),0)</f>
        <v>0</v>
      </c>
      <c r="T298" s="176">
        <f>IFERROR(VLOOKUP($B298,#REF!,#REF!,FALSE),0)</f>
        <v>0</v>
      </c>
      <c r="U298" s="176">
        <f>IFERROR(VLOOKUP($B298,#REF!,#REF!,FALSE),0)</f>
        <v>0</v>
      </c>
      <c r="W298" s="96">
        <f t="shared" si="44"/>
        <v>0</v>
      </c>
      <c r="X298" s="136">
        <f t="shared" si="43"/>
        <v>-16003.95</v>
      </c>
    </row>
    <row r="299" spans="2:24" s="83" customFormat="1" ht="14.25" x14ac:dyDescent="0.2">
      <c r="B299" s="83" t="str">
        <f t="shared" si="38"/>
        <v>99466205</v>
      </c>
      <c r="C299" s="154"/>
      <c r="D299" s="113" t="s">
        <v>55</v>
      </c>
      <c r="E299" s="113" t="s">
        <v>402</v>
      </c>
      <c r="F299" s="87" t="s">
        <v>392</v>
      </c>
      <c r="G299" s="87">
        <v>99466205</v>
      </c>
      <c r="H299" s="87" t="s">
        <v>118</v>
      </c>
      <c r="I299" s="178">
        <v>-16003.95</v>
      </c>
      <c r="J299" s="196">
        <f>IFERROR(VLOOKUP($B299,#REF!,#REF!,FALSE),0)</f>
        <v>0</v>
      </c>
      <c r="K299" s="176">
        <f>IFERROR(VLOOKUP($B299,#REF!,#REF!,FALSE),0)</f>
        <v>0</v>
      </c>
      <c r="L299" s="176">
        <f>IFERROR(VLOOKUP($B299,#REF!,#REF!,FALSE),0)</f>
        <v>0</v>
      </c>
      <c r="M299" s="176">
        <f>IFERROR(VLOOKUP($B299,#REF!,#REF!,FALSE),0)</f>
        <v>0</v>
      </c>
      <c r="N299" s="176">
        <f>IFERROR(VLOOKUP($B299,#REF!,#REF!,FALSE),0)</f>
        <v>0</v>
      </c>
      <c r="O299" s="177">
        <f>IFERROR(VLOOKUP($B299,#REF!,#REF!,FALSE),0)</f>
        <v>0</v>
      </c>
      <c r="P299" s="176">
        <f>IFERROR(VLOOKUP($B299,#REF!,#REF!,FALSE),0)</f>
        <v>0</v>
      </c>
      <c r="Q299" s="176">
        <f>IFERROR(VLOOKUP($B299,#REF!,#REF!,FALSE),0)</f>
        <v>0</v>
      </c>
      <c r="R299" s="176">
        <f>IFERROR(VLOOKUP($B299,#REF!,#REF!,FALSE),0)</f>
        <v>0</v>
      </c>
      <c r="S299" s="176">
        <f>IFERROR(VLOOKUP($B299,#REF!,#REF!,FALSE),0)</f>
        <v>0</v>
      </c>
      <c r="T299" s="176">
        <f>IFERROR(VLOOKUP($B299,#REF!,#REF!,FALSE),0)</f>
        <v>0</v>
      </c>
      <c r="U299" s="176">
        <f>IFERROR(VLOOKUP($B299,#REF!,#REF!,FALSE),0)</f>
        <v>0</v>
      </c>
      <c r="W299" s="96">
        <f t="shared" si="44"/>
        <v>0</v>
      </c>
      <c r="X299" s="136">
        <f t="shared" si="43"/>
        <v>-16003.95</v>
      </c>
    </row>
    <row r="300" spans="2:24" s="83" customFormat="1" ht="14.25" x14ac:dyDescent="0.2">
      <c r="B300" s="83" t="str">
        <f t="shared" si="38"/>
        <v>99466187</v>
      </c>
      <c r="C300" s="154"/>
      <c r="D300" s="113" t="s">
        <v>55</v>
      </c>
      <c r="E300" s="113" t="s">
        <v>391</v>
      </c>
      <c r="F300" s="87" t="s">
        <v>392</v>
      </c>
      <c r="G300" s="87">
        <v>99466187</v>
      </c>
      <c r="H300" s="87" t="s">
        <v>118</v>
      </c>
      <c r="I300" s="178">
        <v>-16004</v>
      </c>
      <c r="J300" s="196">
        <f>IFERROR(VLOOKUP($B300,#REF!,#REF!,FALSE),0)</f>
        <v>0</v>
      </c>
      <c r="K300" s="176">
        <f>IFERROR(VLOOKUP($B300,#REF!,#REF!,FALSE),0)</f>
        <v>0</v>
      </c>
      <c r="L300" s="176">
        <f>IFERROR(VLOOKUP($B300,#REF!,#REF!,FALSE),0)</f>
        <v>0</v>
      </c>
      <c r="M300" s="176">
        <f>IFERROR(VLOOKUP($B300,#REF!,#REF!,FALSE),0)</f>
        <v>0</v>
      </c>
      <c r="N300" s="176">
        <f>IFERROR(VLOOKUP($B300,#REF!,#REF!,FALSE),0)</f>
        <v>0</v>
      </c>
      <c r="O300" s="177">
        <f>IFERROR(VLOOKUP($B300,#REF!,#REF!,FALSE),0)</f>
        <v>0</v>
      </c>
      <c r="P300" s="176">
        <f>IFERROR(VLOOKUP($B300,#REF!,#REF!,FALSE),0)</f>
        <v>0</v>
      </c>
      <c r="Q300" s="176">
        <f>IFERROR(VLOOKUP($B300,#REF!,#REF!,FALSE),0)</f>
        <v>0</v>
      </c>
      <c r="R300" s="176">
        <f>IFERROR(VLOOKUP($B300,#REF!,#REF!,FALSE),0)</f>
        <v>0</v>
      </c>
      <c r="S300" s="176">
        <f>IFERROR(VLOOKUP($B300,#REF!,#REF!,FALSE),0)</f>
        <v>0</v>
      </c>
      <c r="T300" s="176">
        <f>IFERROR(VLOOKUP($B300,#REF!,#REF!,FALSE),0)</f>
        <v>0</v>
      </c>
      <c r="U300" s="176">
        <f>IFERROR(VLOOKUP($B300,#REF!,#REF!,FALSE),0)</f>
        <v>0</v>
      </c>
      <c r="W300" s="96">
        <f t="shared" si="44"/>
        <v>0</v>
      </c>
      <c r="X300" s="136">
        <f t="shared" si="43"/>
        <v>-16004</v>
      </c>
    </row>
    <row r="301" spans="2:24" s="83" customFormat="1" ht="14.25" x14ac:dyDescent="0.2">
      <c r="B301" s="83" t="str">
        <f t="shared" si="38"/>
        <v>99452243</v>
      </c>
      <c r="C301" s="154"/>
      <c r="D301" s="113" t="s">
        <v>55</v>
      </c>
      <c r="E301" s="113" t="s">
        <v>404</v>
      </c>
      <c r="F301" s="87" t="s">
        <v>144</v>
      </c>
      <c r="G301" s="87">
        <v>99452243</v>
      </c>
      <c r="H301" s="87" t="s">
        <v>118</v>
      </c>
      <c r="I301" s="178">
        <v>-21761.48</v>
      </c>
      <c r="J301" s="196">
        <f>IFERROR(VLOOKUP($B301,#REF!,#REF!,FALSE),0)</f>
        <v>0</v>
      </c>
      <c r="K301" s="176">
        <f>IFERROR(VLOOKUP($B301,#REF!,#REF!,FALSE),0)</f>
        <v>0</v>
      </c>
      <c r="L301" s="176">
        <f>IFERROR(VLOOKUP($B301,#REF!,#REF!,FALSE),0)</f>
        <v>0</v>
      </c>
      <c r="M301" s="176">
        <f>IFERROR(VLOOKUP($B301,#REF!,#REF!,FALSE),0)</f>
        <v>0</v>
      </c>
      <c r="N301" s="176">
        <f>IFERROR(VLOOKUP($B301,#REF!,#REF!,FALSE),0)</f>
        <v>0</v>
      </c>
      <c r="O301" s="177">
        <f>IFERROR(VLOOKUP($B301,#REF!,#REF!,FALSE),0)</f>
        <v>0</v>
      </c>
      <c r="P301" s="176">
        <f>IFERROR(VLOOKUP($B301,#REF!,#REF!,FALSE),0)</f>
        <v>0</v>
      </c>
      <c r="Q301" s="176">
        <f>IFERROR(VLOOKUP($B301,#REF!,#REF!,FALSE),0)</f>
        <v>0</v>
      </c>
      <c r="R301" s="176">
        <f>IFERROR(VLOOKUP($B301,#REF!,#REF!,FALSE),0)</f>
        <v>0</v>
      </c>
      <c r="S301" s="176">
        <f>IFERROR(VLOOKUP($B301,#REF!,#REF!,FALSE),0)</f>
        <v>0</v>
      </c>
      <c r="T301" s="176">
        <f>IFERROR(VLOOKUP($B301,#REF!,#REF!,FALSE),0)</f>
        <v>0</v>
      </c>
      <c r="U301" s="176">
        <f>IFERROR(VLOOKUP($B301,#REF!,#REF!,FALSE),0)</f>
        <v>0</v>
      </c>
      <c r="W301" s="96">
        <f t="shared" si="44"/>
        <v>0</v>
      </c>
      <c r="X301" s="136">
        <f t="shared" si="43"/>
        <v>-21761.48</v>
      </c>
    </row>
    <row r="302" spans="2:24" s="83" customFormat="1" ht="14.25" x14ac:dyDescent="0.2">
      <c r="B302" s="83" t="str">
        <f t="shared" si="38"/>
        <v>99270635</v>
      </c>
      <c r="C302" s="154"/>
      <c r="D302" s="113" t="s">
        <v>55</v>
      </c>
      <c r="E302" s="113" t="s">
        <v>382</v>
      </c>
      <c r="F302" s="87" t="s">
        <v>381</v>
      </c>
      <c r="G302" s="87">
        <v>99270635</v>
      </c>
      <c r="H302" s="87" t="s">
        <v>118</v>
      </c>
      <c r="I302" s="178">
        <v>-26184.82</v>
      </c>
      <c r="J302" s="196">
        <f>IFERROR(VLOOKUP($B302,#REF!,#REF!,FALSE),0)</f>
        <v>0</v>
      </c>
      <c r="K302" s="176">
        <f>IFERROR(VLOOKUP($B302,#REF!,#REF!,FALSE),0)</f>
        <v>0</v>
      </c>
      <c r="L302" s="176">
        <f>IFERROR(VLOOKUP($B302,#REF!,#REF!,FALSE),0)</f>
        <v>0</v>
      </c>
      <c r="M302" s="176">
        <f>IFERROR(VLOOKUP($B302,#REF!,#REF!,FALSE),0)</f>
        <v>0</v>
      </c>
      <c r="N302" s="176">
        <f>IFERROR(VLOOKUP($B302,#REF!,#REF!,FALSE),0)</f>
        <v>0</v>
      </c>
      <c r="O302" s="177">
        <f>IFERROR(VLOOKUP($B302,#REF!,#REF!,FALSE),0)</f>
        <v>0</v>
      </c>
      <c r="P302" s="176">
        <f>IFERROR(VLOOKUP($B302,#REF!,#REF!,FALSE),0)</f>
        <v>0</v>
      </c>
      <c r="Q302" s="176">
        <f>IFERROR(VLOOKUP($B302,#REF!,#REF!,FALSE),0)</f>
        <v>0</v>
      </c>
      <c r="R302" s="176">
        <f>IFERROR(VLOOKUP($B302,#REF!,#REF!,FALSE),0)</f>
        <v>0</v>
      </c>
      <c r="S302" s="176">
        <f>IFERROR(VLOOKUP($B302,#REF!,#REF!,FALSE),0)</f>
        <v>0</v>
      </c>
      <c r="T302" s="176">
        <f>IFERROR(VLOOKUP($B302,#REF!,#REF!,FALSE),0)</f>
        <v>0</v>
      </c>
      <c r="U302" s="176">
        <f>IFERROR(VLOOKUP($B302,#REF!,#REF!,FALSE),0)</f>
        <v>0</v>
      </c>
      <c r="W302" s="96">
        <f t="shared" si="44"/>
        <v>0</v>
      </c>
      <c r="X302" s="136">
        <f t="shared" si="43"/>
        <v>-26184.82</v>
      </c>
    </row>
    <row r="303" spans="2:24" s="83" customFormat="1" ht="14.25" x14ac:dyDescent="0.2">
      <c r="B303" s="83" t="str">
        <f t="shared" si="38"/>
        <v>99270629</v>
      </c>
      <c r="C303" s="154"/>
      <c r="D303" s="113" t="s">
        <v>55</v>
      </c>
      <c r="E303" s="113" t="s">
        <v>380</v>
      </c>
      <c r="F303" s="87" t="s">
        <v>381</v>
      </c>
      <c r="G303" s="87">
        <v>99270629</v>
      </c>
      <c r="H303" s="87" t="s">
        <v>118</v>
      </c>
      <c r="I303" s="178">
        <v>-28422.14</v>
      </c>
      <c r="J303" s="196">
        <f>IFERROR(VLOOKUP($B303,#REF!,#REF!,FALSE),0)</f>
        <v>0</v>
      </c>
      <c r="K303" s="176">
        <f>IFERROR(VLOOKUP($B303,#REF!,#REF!,FALSE),0)</f>
        <v>0</v>
      </c>
      <c r="L303" s="176">
        <f>IFERROR(VLOOKUP($B303,#REF!,#REF!,FALSE),0)</f>
        <v>0</v>
      </c>
      <c r="M303" s="176">
        <f>IFERROR(VLOOKUP($B303,#REF!,#REF!,FALSE),0)</f>
        <v>0</v>
      </c>
      <c r="N303" s="176">
        <f>IFERROR(VLOOKUP($B303,#REF!,#REF!,FALSE),0)</f>
        <v>0</v>
      </c>
      <c r="O303" s="177">
        <f>IFERROR(VLOOKUP($B303,#REF!,#REF!,FALSE),0)</f>
        <v>0</v>
      </c>
      <c r="P303" s="176">
        <f>IFERROR(VLOOKUP($B303,#REF!,#REF!,FALSE),0)</f>
        <v>0</v>
      </c>
      <c r="Q303" s="176">
        <f>IFERROR(VLOOKUP($B303,#REF!,#REF!,FALSE),0)</f>
        <v>0</v>
      </c>
      <c r="R303" s="176">
        <f>IFERROR(VLOOKUP($B303,#REF!,#REF!,FALSE),0)</f>
        <v>0</v>
      </c>
      <c r="S303" s="176">
        <f>IFERROR(VLOOKUP($B303,#REF!,#REF!,FALSE),0)</f>
        <v>0</v>
      </c>
      <c r="T303" s="176">
        <f>IFERROR(VLOOKUP($B303,#REF!,#REF!,FALSE),0)</f>
        <v>0</v>
      </c>
      <c r="U303" s="176">
        <f>IFERROR(VLOOKUP($B303,#REF!,#REF!,FALSE),0)</f>
        <v>0</v>
      </c>
      <c r="W303" s="96">
        <f t="shared" si="44"/>
        <v>0</v>
      </c>
      <c r="X303" s="136">
        <f t="shared" si="43"/>
        <v>-28422.14</v>
      </c>
    </row>
    <row r="304" spans="2:24" s="83" customFormat="1" ht="14.25" x14ac:dyDescent="0.2">
      <c r="B304" s="83" t="str">
        <f t="shared" si="38"/>
        <v>99382300</v>
      </c>
      <c r="C304" s="154"/>
      <c r="D304" s="113" t="s">
        <v>55</v>
      </c>
      <c r="E304" s="113" t="s">
        <v>382</v>
      </c>
      <c r="F304" s="87" t="s">
        <v>403</v>
      </c>
      <c r="G304" s="87">
        <v>99382300</v>
      </c>
      <c r="H304" s="87" t="s">
        <v>118</v>
      </c>
      <c r="I304" s="178">
        <v>-62921.61</v>
      </c>
      <c r="J304" s="196">
        <f>IFERROR(VLOOKUP($B304,#REF!,#REF!,FALSE),0)</f>
        <v>0</v>
      </c>
      <c r="K304" s="176">
        <f>IFERROR(VLOOKUP($B304,#REF!,#REF!,FALSE),0)</f>
        <v>0</v>
      </c>
      <c r="L304" s="176">
        <f>IFERROR(VLOOKUP($B304,#REF!,#REF!,FALSE),0)</f>
        <v>0</v>
      </c>
      <c r="M304" s="176">
        <f>IFERROR(VLOOKUP($B304,#REF!,#REF!,FALSE),0)</f>
        <v>0</v>
      </c>
      <c r="N304" s="176">
        <f>IFERROR(VLOOKUP($B304,#REF!,#REF!,FALSE),0)</f>
        <v>0</v>
      </c>
      <c r="O304" s="177">
        <f>IFERROR(VLOOKUP($B304,#REF!,#REF!,FALSE),0)</f>
        <v>0</v>
      </c>
      <c r="P304" s="176">
        <f>IFERROR(VLOOKUP($B304,#REF!,#REF!,FALSE),0)</f>
        <v>0</v>
      </c>
      <c r="Q304" s="176">
        <f>IFERROR(VLOOKUP($B304,#REF!,#REF!,FALSE),0)</f>
        <v>0</v>
      </c>
      <c r="R304" s="176">
        <f>IFERROR(VLOOKUP($B304,#REF!,#REF!,FALSE),0)</f>
        <v>0</v>
      </c>
      <c r="S304" s="176">
        <f>IFERROR(VLOOKUP($B304,#REF!,#REF!,FALSE),0)</f>
        <v>0</v>
      </c>
      <c r="T304" s="176">
        <f>IFERROR(VLOOKUP($B304,#REF!,#REF!,FALSE),0)</f>
        <v>0</v>
      </c>
      <c r="U304" s="176">
        <f>IFERROR(VLOOKUP($B304,#REF!,#REF!,FALSE),0)</f>
        <v>0</v>
      </c>
      <c r="W304" s="96">
        <f t="shared" si="44"/>
        <v>0</v>
      </c>
      <c r="X304" s="136">
        <f t="shared" si="43"/>
        <v>-62921.61</v>
      </c>
    </row>
    <row r="305" spans="2:24" s="83" customFormat="1" ht="14.25" x14ac:dyDescent="0.2">
      <c r="B305" s="83" t="str">
        <f t="shared" si="38"/>
        <v>99345216</v>
      </c>
      <c r="C305" s="154"/>
      <c r="D305" s="113" t="s">
        <v>55</v>
      </c>
      <c r="E305" s="113" t="s">
        <v>386</v>
      </c>
      <c r="F305" s="87" t="s">
        <v>387</v>
      </c>
      <c r="G305" s="87">
        <v>99345216</v>
      </c>
      <c r="H305" s="87" t="s">
        <v>118</v>
      </c>
      <c r="I305" s="178">
        <v>-153905.99</v>
      </c>
      <c r="J305" s="196">
        <f>IFERROR(VLOOKUP($B305,#REF!,#REF!,FALSE),0)</f>
        <v>0</v>
      </c>
      <c r="K305" s="176">
        <f>IFERROR(VLOOKUP($B305,#REF!,#REF!,FALSE),0)</f>
        <v>0</v>
      </c>
      <c r="L305" s="176">
        <f>IFERROR(VLOOKUP($B305,#REF!,#REF!,FALSE),0)</f>
        <v>0</v>
      </c>
      <c r="M305" s="176">
        <f>IFERROR(VLOOKUP($B305,#REF!,#REF!,FALSE),0)</f>
        <v>0</v>
      </c>
      <c r="N305" s="176">
        <f>IFERROR(VLOOKUP($B305,#REF!,#REF!,FALSE),0)</f>
        <v>0</v>
      </c>
      <c r="O305" s="177">
        <f>IFERROR(VLOOKUP($B305,#REF!,#REF!,FALSE),0)</f>
        <v>0</v>
      </c>
      <c r="P305" s="176">
        <f>IFERROR(VLOOKUP($B305,#REF!,#REF!,FALSE),0)</f>
        <v>0</v>
      </c>
      <c r="Q305" s="176">
        <f>IFERROR(VLOOKUP($B305,#REF!,#REF!,FALSE),0)</f>
        <v>0</v>
      </c>
      <c r="R305" s="176">
        <f>IFERROR(VLOOKUP($B305,#REF!,#REF!,FALSE),0)</f>
        <v>0</v>
      </c>
      <c r="S305" s="176">
        <f>IFERROR(VLOOKUP($B305,#REF!,#REF!,FALSE),0)</f>
        <v>0</v>
      </c>
      <c r="T305" s="176">
        <f>IFERROR(VLOOKUP($B305,#REF!,#REF!,FALSE),0)</f>
        <v>0</v>
      </c>
      <c r="U305" s="176">
        <f>IFERROR(VLOOKUP($B305,#REF!,#REF!,FALSE),0)</f>
        <v>0</v>
      </c>
      <c r="W305" s="96">
        <f t="shared" si="44"/>
        <v>0</v>
      </c>
      <c r="X305" s="136">
        <f t="shared" si="43"/>
        <v>-153905.99</v>
      </c>
    </row>
    <row r="306" spans="2:24" s="83" customFormat="1" ht="14.25" x14ac:dyDescent="0.2">
      <c r="B306" s="83" t="str">
        <f t="shared" si="38"/>
        <v>99286539</v>
      </c>
      <c r="C306" s="154"/>
      <c r="D306" s="113" t="s">
        <v>55</v>
      </c>
      <c r="E306" s="113" t="s">
        <v>382</v>
      </c>
      <c r="F306" s="87" t="s">
        <v>384</v>
      </c>
      <c r="G306" s="87">
        <v>99286539</v>
      </c>
      <c r="H306" s="87" t="s">
        <v>118</v>
      </c>
      <c r="I306" s="178">
        <v>-169315.79</v>
      </c>
      <c r="J306" s="196">
        <f>IFERROR(VLOOKUP($B306,#REF!,#REF!,FALSE),0)</f>
        <v>0</v>
      </c>
      <c r="K306" s="176">
        <f>IFERROR(VLOOKUP($B306,#REF!,#REF!,FALSE),0)</f>
        <v>0</v>
      </c>
      <c r="L306" s="176">
        <f>IFERROR(VLOOKUP($B306,#REF!,#REF!,FALSE),0)</f>
        <v>0</v>
      </c>
      <c r="M306" s="176">
        <f>IFERROR(VLOOKUP($B306,#REF!,#REF!,FALSE),0)</f>
        <v>0</v>
      </c>
      <c r="N306" s="176">
        <f>IFERROR(VLOOKUP($B306,#REF!,#REF!,FALSE),0)</f>
        <v>0</v>
      </c>
      <c r="O306" s="177">
        <f>IFERROR(VLOOKUP($B306,#REF!,#REF!,FALSE),0)</f>
        <v>0</v>
      </c>
      <c r="P306" s="176">
        <f>IFERROR(VLOOKUP($B306,#REF!,#REF!,FALSE),0)</f>
        <v>0</v>
      </c>
      <c r="Q306" s="176">
        <f>IFERROR(VLOOKUP($B306,#REF!,#REF!,FALSE),0)</f>
        <v>0</v>
      </c>
      <c r="R306" s="176">
        <f>IFERROR(VLOOKUP($B306,#REF!,#REF!,FALSE),0)</f>
        <v>0</v>
      </c>
      <c r="S306" s="176">
        <f>IFERROR(VLOOKUP($B306,#REF!,#REF!,FALSE),0)</f>
        <v>0</v>
      </c>
      <c r="T306" s="176">
        <f>IFERROR(VLOOKUP($B306,#REF!,#REF!,FALSE),0)</f>
        <v>0</v>
      </c>
      <c r="U306" s="176">
        <f>IFERROR(VLOOKUP($B306,#REF!,#REF!,FALSE),0)</f>
        <v>0</v>
      </c>
      <c r="W306" s="96">
        <f t="shared" si="44"/>
        <v>0</v>
      </c>
      <c r="X306" s="136">
        <f t="shared" si="43"/>
        <v>-169315.79</v>
      </c>
    </row>
    <row r="307" spans="2:24" s="83" customFormat="1" ht="14.25" x14ac:dyDescent="0.2">
      <c r="B307" s="83" t="str">
        <f t="shared" si="38"/>
        <v>99508185</v>
      </c>
      <c r="C307" s="154"/>
      <c r="D307" s="113" t="s">
        <v>55</v>
      </c>
      <c r="E307" s="113" t="s">
        <v>423</v>
      </c>
      <c r="F307" s="87" t="s">
        <v>413</v>
      </c>
      <c r="G307" s="87">
        <v>99508185</v>
      </c>
      <c r="H307" s="87" t="s">
        <v>119</v>
      </c>
      <c r="I307" s="178">
        <v>106552.02</v>
      </c>
      <c r="J307" s="196">
        <f>IFERROR(VLOOKUP($B307,#REF!,#REF!,FALSE),0)</f>
        <v>0</v>
      </c>
      <c r="K307" s="176">
        <f>IFERROR(VLOOKUP($B307,#REF!,#REF!,FALSE),0)</f>
        <v>0</v>
      </c>
      <c r="L307" s="176">
        <f>IFERROR(VLOOKUP($B307,#REF!,#REF!,FALSE),0)</f>
        <v>0</v>
      </c>
      <c r="M307" s="176">
        <f>IFERROR(VLOOKUP($B307,#REF!,#REF!,FALSE),0)</f>
        <v>0</v>
      </c>
      <c r="N307" s="176">
        <f>IFERROR(VLOOKUP($B307,#REF!,#REF!,FALSE),0)</f>
        <v>0</v>
      </c>
      <c r="O307" s="177">
        <f>IFERROR(VLOOKUP($B307,#REF!,#REF!,FALSE),0)</f>
        <v>0</v>
      </c>
      <c r="P307" s="176">
        <f>IFERROR(VLOOKUP($B307,#REF!,#REF!,FALSE),0)</f>
        <v>0</v>
      </c>
      <c r="Q307" s="176">
        <f>IFERROR(VLOOKUP($B307,#REF!,#REF!,FALSE),0)</f>
        <v>0</v>
      </c>
      <c r="R307" s="176">
        <f>IFERROR(VLOOKUP($B307,#REF!,#REF!,FALSE),0)</f>
        <v>0</v>
      </c>
      <c r="S307" s="176">
        <f>IFERROR(VLOOKUP($B307,#REF!,#REF!,FALSE),0)</f>
        <v>0</v>
      </c>
      <c r="T307" s="176">
        <f>IFERROR(VLOOKUP($B307,#REF!,#REF!,FALSE),0)</f>
        <v>0</v>
      </c>
      <c r="U307" s="176">
        <f>IFERROR(VLOOKUP($B307,#REF!,#REF!,FALSE),0)</f>
        <v>0</v>
      </c>
      <c r="W307" s="96">
        <f t="shared" si="44"/>
        <v>0</v>
      </c>
      <c r="X307" s="136">
        <f t="shared" si="43"/>
        <v>106552.02</v>
      </c>
    </row>
    <row r="308" spans="2:24" s="83" customFormat="1" ht="14.25" x14ac:dyDescent="0.2">
      <c r="B308" s="83" t="str">
        <f t="shared" si="38"/>
        <v>99508135</v>
      </c>
      <c r="C308" s="154"/>
      <c r="D308" s="113" t="s">
        <v>55</v>
      </c>
      <c r="E308" s="113" t="s">
        <v>412</v>
      </c>
      <c r="F308" s="87" t="s">
        <v>413</v>
      </c>
      <c r="G308" s="87">
        <v>99508135</v>
      </c>
      <c r="H308" s="87" t="s">
        <v>119</v>
      </c>
      <c r="I308" s="178">
        <v>106551.98</v>
      </c>
      <c r="J308" s="196">
        <f>IFERROR(VLOOKUP($B308,#REF!,#REF!,FALSE),0)</f>
        <v>0</v>
      </c>
      <c r="K308" s="176">
        <f>IFERROR(VLOOKUP($B308,#REF!,#REF!,FALSE),0)</f>
        <v>0</v>
      </c>
      <c r="L308" s="176">
        <f>IFERROR(VLOOKUP($B308,#REF!,#REF!,FALSE),0)</f>
        <v>0</v>
      </c>
      <c r="M308" s="176">
        <f>IFERROR(VLOOKUP($B308,#REF!,#REF!,FALSE),0)</f>
        <v>0</v>
      </c>
      <c r="N308" s="176">
        <f>IFERROR(VLOOKUP($B308,#REF!,#REF!,FALSE),0)</f>
        <v>0</v>
      </c>
      <c r="O308" s="177">
        <f>IFERROR(VLOOKUP($B308,#REF!,#REF!,FALSE),0)</f>
        <v>0</v>
      </c>
      <c r="P308" s="176">
        <f>IFERROR(VLOOKUP($B308,#REF!,#REF!,FALSE),0)</f>
        <v>0</v>
      </c>
      <c r="Q308" s="176">
        <f>IFERROR(VLOOKUP($B308,#REF!,#REF!,FALSE),0)</f>
        <v>0</v>
      </c>
      <c r="R308" s="176">
        <f>IFERROR(VLOOKUP($B308,#REF!,#REF!,FALSE),0)</f>
        <v>0</v>
      </c>
      <c r="S308" s="176">
        <f>IFERROR(VLOOKUP($B308,#REF!,#REF!,FALSE),0)</f>
        <v>0</v>
      </c>
      <c r="T308" s="176">
        <f>IFERROR(VLOOKUP($B308,#REF!,#REF!,FALSE),0)</f>
        <v>0</v>
      </c>
      <c r="U308" s="176">
        <f>IFERROR(VLOOKUP($B308,#REF!,#REF!,FALSE),0)</f>
        <v>0</v>
      </c>
      <c r="W308" s="96">
        <f t="shared" si="44"/>
        <v>0</v>
      </c>
      <c r="X308" s="136">
        <f t="shared" si="43"/>
        <v>106551.98</v>
      </c>
    </row>
    <row r="309" spans="2:24" s="83" customFormat="1" ht="14.25" x14ac:dyDescent="0.2">
      <c r="B309" s="83" t="str">
        <f t="shared" si="38"/>
        <v>99508140</v>
      </c>
      <c r="C309" s="154"/>
      <c r="D309" s="113" t="s">
        <v>55</v>
      </c>
      <c r="E309" s="113" t="s">
        <v>414</v>
      </c>
      <c r="F309" s="87" t="s">
        <v>413</v>
      </c>
      <c r="G309" s="87">
        <v>99508140</v>
      </c>
      <c r="H309" s="87" t="s">
        <v>119</v>
      </c>
      <c r="I309" s="178">
        <v>106551.98</v>
      </c>
      <c r="J309" s="196">
        <f>IFERROR(VLOOKUP($B309,#REF!,#REF!,FALSE),0)</f>
        <v>0</v>
      </c>
      <c r="K309" s="176">
        <f>IFERROR(VLOOKUP($B309,#REF!,#REF!,FALSE),0)</f>
        <v>0</v>
      </c>
      <c r="L309" s="176">
        <f>IFERROR(VLOOKUP($B309,#REF!,#REF!,FALSE),0)</f>
        <v>0</v>
      </c>
      <c r="M309" s="176">
        <f>IFERROR(VLOOKUP($B309,#REF!,#REF!,FALSE),0)</f>
        <v>0</v>
      </c>
      <c r="N309" s="176">
        <f>IFERROR(VLOOKUP($B309,#REF!,#REF!,FALSE),0)</f>
        <v>0</v>
      </c>
      <c r="O309" s="177">
        <f>IFERROR(VLOOKUP($B309,#REF!,#REF!,FALSE),0)</f>
        <v>0</v>
      </c>
      <c r="P309" s="176">
        <f>IFERROR(VLOOKUP($B309,#REF!,#REF!,FALSE),0)</f>
        <v>0</v>
      </c>
      <c r="Q309" s="176">
        <f>IFERROR(VLOOKUP($B309,#REF!,#REF!,FALSE),0)</f>
        <v>0</v>
      </c>
      <c r="R309" s="176">
        <f>IFERROR(VLOOKUP($B309,#REF!,#REF!,FALSE),0)</f>
        <v>0</v>
      </c>
      <c r="S309" s="176">
        <f>IFERROR(VLOOKUP($B309,#REF!,#REF!,FALSE),0)</f>
        <v>0</v>
      </c>
      <c r="T309" s="176">
        <f>IFERROR(VLOOKUP($B309,#REF!,#REF!,FALSE),0)</f>
        <v>0</v>
      </c>
      <c r="U309" s="176">
        <f>IFERROR(VLOOKUP($B309,#REF!,#REF!,FALSE),0)</f>
        <v>0</v>
      </c>
      <c r="W309" s="96">
        <f t="shared" si="44"/>
        <v>0</v>
      </c>
      <c r="X309" s="136">
        <f t="shared" si="43"/>
        <v>106551.98</v>
      </c>
    </row>
    <row r="310" spans="2:24" s="83" customFormat="1" ht="14.25" x14ac:dyDescent="0.2">
      <c r="B310" s="83" t="str">
        <f t="shared" si="38"/>
        <v>99508145</v>
      </c>
      <c r="C310" s="154"/>
      <c r="D310" s="113" t="s">
        <v>55</v>
      </c>
      <c r="E310" s="113" t="s">
        <v>415</v>
      </c>
      <c r="F310" s="87" t="s">
        <v>413</v>
      </c>
      <c r="G310" s="87">
        <v>99508145</v>
      </c>
      <c r="H310" s="87" t="s">
        <v>119</v>
      </c>
      <c r="I310" s="178">
        <v>106551.98</v>
      </c>
      <c r="J310" s="196">
        <f>IFERROR(VLOOKUP($B310,#REF!,#REF!,FALSE),0)</f>
        <v>0</v>
      </c>
      <c r="K310" s="176">
        <f>IFERROR(VLOOKUP($B310,#REF!,#REF!,FALSE),0)</f>
        <v>0</v>
      </c>
      <c r="L310" s="176">
        <f>IFERROR(VLOOKUP($B310,#REF!,#REF!,FALSE),0)</f>
        <v>0</v>
      </c>
      <c r="M310" s="176">
        <f>IFERROR(VLOOKUP($B310,#REF!,#REF!,FALSE),0)</f>
        <v>0</v>
      </c>
      <c r="N310" s="176">
        <f>IFERROR(VLOOKUP($B310,#REF!,#REF!,FALSE),0)</f>
        <v>0</v>
      </c>
      <c r="O310" s="177">
        <f>IFERROR(VLOOKUP($B310,#REF!,#REF!,FALSE),0)</f>
        <v>0</v>
      </c>
      <c r="P310" s="176">
        <f>IFERROR(VLOOKUP($B310,#REF!,#REF!,FALSE),0)</f>
        <v>0</v>
      </c>
      <c r="Q310" s="176">
        <f>IFERROR(VLOOKUP($B310,#REF!,#REF!,FALSE),0)</f>
        <v>0</v>
      </c>
      <c r="R310" s="176">
        <f>IFERROR(VLOOKUP($B310,#REF!,#REF!,FALSE),0)</f>
        <v>0</v>
      </c>
      <c r="S310" s="176">
        <f>IFERROR(VLOOKUP($B310,#REF!,#REF!,FALSE),0)</f>
        <v>0</v>
      </c>
      <c r="T310" s="176">
        <f>IFERROR(VLOOKUP($B310,#REF!,#REF!,FALSE),0)</f>
        <v>0</v>
      </c>
      <c r="U310" s="176">
        <f>IFERROR(VLOOKUP($B310,#REF!,#REF!,FALSE),0)</f>
        <v>0</v>
      </c>
      <c r="W310" s="96">
        <f t="shared" si="44"/>
        <v>0</v>
      </c>
      <c r="X310" s="136">
        <f t="shared" si="43"/>
        <v>106551.98</v>
      </c>
    </row>
    <row r="311" spans="2:24" s="83" customFormat="1" ht="14.25" x14ac:dyDescent="0.2">
      <c r="B311" s="83" t="str">
        <f t="shared" si="38"/>
        <v>99508150</v>
      </c>
      <c r="C311" s="154"/>
      <c r="D311" s="113" t="s">
        <v>55</v>
      </c>
      <c r="E311" s="113" t="s">
        <v>416</v>
      </c>
      <c r="F311" s="87" t="s">
        <v>413</v>
      </c>
      <c r="G311" s="87">
        <v>99508150</v>
      </c>
      <c r="H311" s="87" t="s">
        <v>119</v>
      </c>
      <c r="I311" s="178">
        <v>106551.98</v>
      </c>
      <c r="J311" s="196">
        <f>IFERROR(VLOOKUP($B311,#REF!,#REF!,FALSE),0)</f>
        <v>0</v>
      </c>
      <c r="K311" s="176">
        <f>IFERROR(VLOOKUP($B311,#REF!,#REF!,FALSE),0)</f>
        <v>0</v>
      </c>
      <c r="L311" s="176">
        <f>IFERROR(VLOOKUP($B311,#REF!,#REF!,FALSE),0)</f>
        <v>0</v>
      </c>
      <c r="M311" s="176">
        <f>IFERROR(VLOOKUP($B311,#REF!,#REF!,FALSE),0)</f>
        <v>0</v>
      </c>
      <c r="N311" s="176">
        <f>IFERROR(VLOOKUP($B311,#REF!,#REF!,FALSE),0)</f>
        <v>0</v>
      </c>
      <c r="O311" s="177">
        <f>IFERROR(VLOOKUP($B311,#REF!,#REF!,FALSE),0)</f>
        <v>0</v>
      </c>
      <c r="P311" s="176">
        <f>IFERROR(VLOOKUP($B311,#REF!,#REF!,FALSE),0)</f>
        <v>0</v>
      </c>
      <c r="Q311" s="176">
        <f>IFERROR(VLOOKUP($B311,#REF!,#REF!,FALSE),0)</f>
        <v>0</v>
      </c>
      <c r="R311" s="176">
        <f>IFERROR(VLOOKUP($B311,#REF!,#REF!,FALSE),0)</f>
        <v>0</v>
      </c>
      <c r="S311" s="176">
        <f>IFERROR(VLOOKUP($B311,#REF!,#REF!,FALSE),0)</f>
        <v>0</v>
      </c>
      <c r="T311" s="176">
        <f>IFERROR(VLOOKUP($B311,#REF!,#REF!,FALSE),0)</f>
        <v>0</v>
      </c>
      <c r="U311" s="176">
        <f>IFERROR(VLOOKUP($B311,#REF!,#REF!,FALSE),0)</f>
        <v>0</v>
      </c>
      <c r="W311" s="96">
        <f t="shared" si="44"/>
        <v>0</v>
      </c>
      <c r="X311" s="136">
        <f t="shared" si="43"/>
        <v>106551.98</v>
      </c>
    </row>
    <row r="312" spans="2:24" s="83" customFormat="1" ht="14.25" x14ac:dyDescent="0.2">
      <c r="B312" s="83" t="str">
        <f t="shared" si="38"/>
        <v>99508155</v>
      </c>
      <c r="C312" s="154"/>
      <c r="D312" s="113" t="s">
        <v>55</v>
      </c>
      <c r="E312" s="113" t="s">
        <v>417</v>
      </c>
      <c r="F312" s="87" t="s">
        <v>413</v>
      </c>
      <c r="G312" s="87">
        <v>99508155</v>
      </c>
      <c r="H312" s="87" t="s">
        <v>119</v>
      </c>
      <c r="I312" s="178">
        <v>106551.98</v>
      </c>
      <c r="J312" s="196">
        <f>IFERROR(VLOOKUP($B312,#REF!,#REF!,FALSE),0)</f>
        <v>0</v>
      </c>
      <c r="K312" s="176">
        <f>IFERROR(VLOOKUP($B312,#REF!,#REF!,FALSE),0)</f>
        <v>0</v>
      </c>
      <c r="L312" s="176">
        <f>IFERROR(VLOOKUP($B312,#REF!,#REF!,FALSE),0)</f>
        <v>0</v>
      </c>
      <c r="M312" s="176">
        <f>IFERROR(VLOOKUP($B312,#REF!,#REF!,FALSE),0)</f>
        <v>0</v>
      </c>
      <c r="N312" s="176">
        <f>IFERROR(VLOOKUP($B312,#REF!,#REF!,FALSE),0)</f>
        <v>0</v>
      </c>
      <c r="O312" s="177">
        <f>IFERROR(VLOOKUP($B312,#REF!,#REF!,FALSE),0)</f>
        <v>0</v>
      </c>
      <c r="P312" s="176">
        <f>IFERROR(VLOOKUP($B312,#REF!,#REF!,FALSE),0)</f>
        <v>0</v>
      </c>
      <c r="Q312" s="176">
        <f>IFERROR(VLOOKUP($B312,#REF!,#REF!,FALSE),0)</f>
        <v>0</v>
      </c>
      <c r="R312" s="176">
        <f>IFERROR(VLOOKUP($B312,#REF!,#REF!,FALSE),0)</f>
        <v>0</v>
      </c>
      <c r="S312" s="176">
        <f>IFERROR(VLOOKUP($B312,#REF!,#REF!,FALSE),0)</f>
        <v>0</v>
      </c>
      <c r="T312" s="176">
        <f>IFERROR(VLOOKUP($B312,#REF!,#REF!,FALSE),0)</f>
        <v>0</v>
      </c>
      <c r="U312" s="176">
        <f>IFERROR(VLOOKUP($B312,#REF!,#REF!,FALSE),0)</f>
        <v>0</v>
      </c>
      <c r="W312" s="96">
        <f t="shared" si="44"/>
        <v>0</v>
      </c>
      <c r="X312" s="136">
        <f t="shared" si="43"/>
        <v>106551.98</v>
      </c>
    </row>
    <row r="313" spans="2:24" s="83" customFormat="1" ht="14.25" x14ac:dyDescent="0.2">
      <c r="B313" s="83" t="str">
        <f t="shared" si="38"/>
        <v>99508160</v>
      </c>
      <c r="C313" s="154"/>
      <c r="D313" s="113" t="s">
        <v>55</v>
      </c>
      <c r="E313" s="113" t="s">
        <v>418</v>
      </c>
      <c r="F313" s="87" t="s">
        <v>413</v>
      </c>
      <c r="G313" s="87">
        <v>99508160</v>
      </c>
      <c r="H313" s="87" t="s">
        <v>119</v>
      </c>
      <c r="I313" s="178">
        <v>106551.98</v>
      </c>
      <c r="J313" s="196">
        <f>IFERROR(VLOOKUP($B313,#REF!,#REF!,FALSE),0)</f>
        <v>0</v>
      </c>
      <c r="K313" s="176">
        <f>IFERROR(VLOOKUP($B313,#REF!,#REF!,FALSE),0)</f>
        <v>0</v>
      </c>
      <c r="L313" s="176">
        <f>IFERROR(VLOOKUP($B313,#REF!,#REF!,FALSE),0)</f>
        <v>0</v>
      </c>
      <c r="M313" s="176">
        <f>IFERROR(VLOOKUP($B313,#REF!,#REF!,FALSE),0)</f>
        <v>0</v>
      </c>
      <c r="N313" s="176">
        <f>IFERROR(VLOOKUP($B313,#REF!,#REF!,FALSE),0)</f>
        <v>0</v>
      </c>
      <c r="O313" s="177">
        <f>IFERROR(VLOOKUP($B313,#REF!,#REF!,FALSE),0)</f>
        <v>0</v>
      </c>
      <c r="P313" s="176">
        <f>IFERROR(VLOOKUP($B313,#REF!,#REF!,FALSE),0)</f>
        <v>0</v>
      </c>
      <c r="Q313" s="176">
        <f>IFERROR(VLOOKUP($B313,#REF!,#REF!,FALSE),0)</f>
        <v>0</v>
      </c>
      <c r="R313" s="176">
        <f>IFERROR(VLOOKUP($B313,#REF!,#REF!,FALSE),0)</f>
        <v>0</v>
      </c>
      <c r="S313" s="176">
        <f>IFERROR(VLOOKUP($B313,#REF!,#REF!,FALSE),0)</f>
        <v>0</v>
      </c>
      <c r="T313" s="176">
        <f>IFERROR(VLOOKUP($B313,#REF!,#REF!,FALSE),0)</f>
        <v>0</v>
      </c>
      <c r="U313" s="176">
        <f>IFERROR(VLOOKUP($B313,#REF!,#REF!,FALSE),0)</f>
        <v>0</v>
      </c>
      <c r="W313" s="96">
        <f t="shared" si="44"/>
        <v>0</v>
      </c>
      <c r="X313" s="136">
        <f t="shared" si="43"/>
        <v>106551.98</v>
      </c>
    </row>
    <row r="314" spans="2:24" s="83" customFormat="1" ht="14.25" x14ac:dyDescent="0.2">
      <c r="B314" s="83" t="str">
        <f t="shared" si="38"/>
        <v>99508170</v>
      </c>
      <c r="C314" s="154"/>
      <c r="D314" s="113" t="s">
        <v>55</v>
      </c>
      <c r="E314" s="113" t="s">
        <v>420</v>
      </c>
      <c r="F314" s="87" t="s">
        <v>413</v>
      </c>
      <c r="G314" s="87">
        <v>99508170</v>
      </c>
      <c r="H314" s="87" t="s">
        <v>119</v>
      </c>
      <c r="I314" s="178">
        <v>106551.98</v>
      </c>
      <c r="J314" s="196">
        <f>IFERROR(VLOOKUP($B314,#REF!,#REF!,FALSE),0)</f>
        <v>0</v>
      </c>
      <c r="K314" s="176">
        <f>IFERROR(VLOOKUP($B314,#REF!,#REF!,FALSE),0)</f>
        <v>0</v>
      </c>
      <c r="L314" s="176">
        <f>IFERROR(VLOOKUP($B314,#REF!,#REF!,FALSE),0)</f>
        <v>0</v>
      </c>
      <c r="M314" s="176">
        <f>IFERROR(VLOOKUP($B314,#REF!,#REF!,FALSE),0)</f>
        <v>0</v>
      </c>
      <c r="N314" s="176">
        <f>IFERROR(VLOOKUP($B314,#REF!,#REF!,FALSE),0)</f>
        <v>0</v>
      </c>
      <c r="O314" s="177">
        <f>IFERROR(VLOOKUP($B314,#REF!,#REF!,FALSE),0)</f>
        <v>0</v>
      </c>
      <c r="P314" s="176">
        <f>IFERROR(VLOOKUP($B314,#REF!,#REF!,FALSE),0)</f>
        <v>0</v>
      </c>
      <c r="Q314" s="176">
        <f>IFERROR(VLOOKUP($B314,#REF!,#REF!,FALSE),0)</f>
        <v>0</v>
      </c>
      <c r="R314" s="176">
        <f>IFERROR(VLOOKUP($B314,#REF!,#REF!,FALSE),0)</f>
        <v>0</v>
      </c>
      <c r="S314" s="176">
        <f>IFERROR(VLOOKUP($B314,#REF!,#REF!,FALSE),0)</f>
        <v>0</v>
      </c>
      <c r="T314" s="176">
        <f>IFERROR(VLOOKUP($B314,#REF!,#REF!,FALSE),0)</f>
        <v>0</v>
      </c>
      <c r="U314" s="176">
        <f>IFERROR(VLOOKUP($B314,#REF!,#REF!,FALSE),0)</f>
        <v>0</v>
      </c>
      <c r="W314" s="96">
        <f t="shared" si="44"/>
        <v>0</v>
      </c>
      <c r="X314" s="136">
        <f t="shared" si="43"/>
        <v>106551.98</v>
      </c>
    </row>
    <row r="315" spans="2:24" s="83" customFormat="1" ht="14.25" x14ac:dyDescent="0.2">
      <c r="B315" s="83" t="str">
        <f t="shared" si="38"/>
        <v>99508175</v>
      </c>
      <c r="C315" s="154"/>
      <c r="D315" s="113" t="s">
        <v>55</v>
      </c>
      <c r="E315" s="113" t="s">
        <v>421</v>
      </c>
      <c r="F315" s="87" t="s">
        <v>413</v>
      </c>
      <c r="G315" s="87">
        <v>99508175</v>
      </c>
      <c r="H315" s="87" t="s">
        <v>119</v>
      </c>
      <c r="I315" s="178">
        <v>106551.98</v>
      </c>
      <c r="J315" s="196">
        <f>IFERROR(VLOOKUP($B315,#REF!,#REF!,FALSE),0)</f>
        <v>0</v>
      </c>
      <c r="K315" s="176">
        <f>IFERROR(VLOOKUP($B315,#REF!,#REF!,FALSE),0)</f>
        <v>0</v>
      </c>
      <c r="L315" s="176">
        <f>IFERROR(VLOOKUP($B315,#REF!,#REF!,FALSE),0)</f>
        <v>0</v>
      </c>
      <c r="M315" s="176">
        <f>IFERROR(VLOOKUP($B315,#REF!,#REF!,FALSE),0)</f>
        <v>0</v>
      </c>
      <c r="N315" s="176">
        <f>IFERROR(VLOOKUP($B315,#REF!,#REF!,FALSE),0)</f>
        <v>0</v>
      </c>
      <c r="O315" s="177">
        <f>IFERROR(VLOOKUP($B315,#REF!,#REF!,FALSE),0)</f>
        <v>0</v>
      </c>
      <c r="P315" s="176">
        <f>IFERROR(VLOOKUP($B315,#REF!,#REF!,FALSE),0)</f>
        <v>0</v>
      </c>
      <c r="Q315" s="176">
        <f>IFERROR(VLOOKUP($B315,#REF!,#REF!,FALSE),0)</f>
        <v>0</v>
      </c>
      <c r="R315" s="176">
        <f>IFERROR(VLOOKUP($B315,#REF!,#REF!,FALSE),0)</f>
        <v>0</v>
      </c>
      <c r="S315" s="176">
        <f>IFERROR(VLOOKUP($B315,#REF!,#REF!,FALSE),0)</f>
        <v>0</v>
      </c>
      <c r="T315" s="176">
        <f>IFERROR(VLOOKUP($B315,#REF!,#REF!,FALSE),0)</f>
        <v>0</v>
      </c>
      <c r="U315" s="176">
        <f>IFERROR(VLOOKUP($B315,#REF!,#REF!,FALSE),0)</f>
        <v>0</v>
      </c>
      <c r="W315" s="96">
        <f t="shared" si="44"/>
        <v>0</v>
      </c>
      <c r="X315" s="136">
        <f t="shared" si="43"/>
        <v>106551.98</v>
      </c>
    </row>
    <row r="316" spans="2:24" s="83" customFormat="1" ht="14.25" x14ac:dyDescent="0.2">
      <c r="B316" s="83" t="str">
        <f t="shared" si="38"/>
        <v>99508180</v>
      </c>
      <c r="C316" s="154"/>
      <c r="D316" s="113" t="s">
        <v>55</v>
      </c>
      <c r="E316" s="113" t="s">
        <v>422</v>
      </c>
      <c r="F316" s="87" t="s">
        <v>413</v>
      </c>
      <c r="G316" s="87">
        <v>99508180</v>
      </c>
      <c r="H316" s="87" t="s">
        <v>119</v>
      </c>
      <c r="I316" s="178">
        <v>106551.98</v>
      </c>
      <c r="J316" s="196">
        <f>IFERROR(VLOOKUP($B316,#REF!,#REF!,FALSE),0)</f>
        <v>0</v>
      </c>
      <c r="K316" s="176">
        <f>IFERROR(VLOOKUP($B316,#REF!,#REF!,FALSE),0)</f>
        <v>0</v>
      </c>
      <c r="L316" s="176">
        <f>IFERROR(VLOOKUP($B316,#REF!,#REF!,FALSE),0)</f>
        <v>0</v>
      </c>
      <c r="M316" s="176">
        <f>IFERROR(VLOOKUP($B316,#REF!,#REF!,FALSE),0)</f>
        <v>0</v>
      </c>
      <c r="N316" s="176">
        <f>IFERROR(VLOOKUP($B316,#REF!,#REF!,FALSE),0)</f>
        <v>0</v>
      </c>
      <c r="O316" s="177">
        <f>IFERROR(VLOOKUP($B316,#REF!,#REF!,FALSE),0)</f>
        <v>0</v>
      </c>
      <c r="P316" s="176">
        <f>IFERROR(VLOOKUP($B316,#REF!,#REF!,FALSE),0)</f>
        <v>0</v>
      </c>
      <c r="Q316" s="176">
        <f>IFERROR(VLOOKUP($B316,#REF!,#REF!,FALSE),0)</f>
        <v>0</v>
      </c>
      <c r="R316" s="176">
        <f>IFERROR(VLOOKUP($B316,#REF!,#REF!,FALSE),0)</f>
        <v>0</v>
      </c>
      <c r="S316" s="176">
        <f>IFERROR(VLOOKUP($B316,#REF!,#REF!,FALSE),0)</f>
        <v>0</v>
      </c>
      <c r="T316" s="176">
        <f>IFERROR(VLOOKUP($B316,#REF!,#REF!,FALSE),0)</f>
        <v>0</v>
      </c>
      <c r="U316" s="176">
        <f>IFERROR(VLOOKUP($B316,#REF!,#REF!,FALSE),0)</f>
        <v>0</v>
      </c>
      <c r="W316" s="96">
        <f t="shared" si="44"/>
        <v>0</v>
      </c>
      <c r="X316" s="136">
        <f t="shared" si="43"/>
        <v>106551.98</v>
      </c>
    </row>
    <row r="317" spans="2:24" s="83" customFormat="1" ht="14.25" x14ac:dyDescent="0.2">
      <c r="B317" s="83" t="str">
        <f t="shared" si="38"/>
        <v>99508190</v>
      </c>
      <c r="C317" s="154"/>
      <c r="D317" s="113" t="s">
        <v>55</v>
      </c>
      <c r="E317" s="113" t="s">
        <v>424</v>
      </c>
      <c r="F317" s="87" t="s">
        <v>413</v>
      </c>
      <c r="G317" s="87">
        <v>99508190</v>
      </c>
      <c r="H317" s="87" t="s">
        <v>119</v>
      </c>
      <c r="I317" s="178">
        <v>106551.98</v>
      </c>
      <c r="J317" s="196">
        <f>IFERROR(VLOOKUP($B317,#REF!,#REF!,FALSE),0)</f>
        <v>0</v>
      </c>
      <c r="K317" s="176">
        <f>IFERROR(VLOOKUP($B317,#REF!,#REF!,FALSE),0)</f>
        <v>0</v>
      </c>
      <c r="L317" s="176">
        <f>IFERROR(VLOOKUP($B317,#REF!,#REF!,FALSE),0)</f>
        <v>0</v>
      </c>
      <c r="M317" s="176">
        <f>IFERROR(VLOOKUP($B317,#REF!,#REF!,FALSE),0)</f>
        <v>0</v>
      </c>
      <c r="N317" s="176">
        <f>IFERROR(VLOOKUP($B317,#REF!,#REF!,FALSE),0)</f>
        <v>0</v>
      </c>
      <c r="O317" s="177">
        <f>IFERROR(VLOOKUP($B317,#REF!,#REF!,FALSE),0)</f>
        <v>0</v>
      </c>
      <c r="P317" s="176">
        <f>IFERROR(VLOOKUP($B317,#REF!,#REF!,FALSE),0)</f>
        <v>0</v>
      </c>
      <c r="Q317" s="176">
        <f>IFERROR(VLOOKUP($B317,#REF!,#REF!,FALSE),0)</f>
        <v>0</v>
      </c>
      <c r="R317" s="176">
        <f>IFERROR(VLOOKUP($B317,#REF!,#REF!,FALSE),0)</f>
        <v>0</v>
      </c>
      <c r="S317" s="176">
        <f>IFERROR(VLOOKUP($B317,#REF!,#REF!,FALSE),0)</f>
        <v>0</v>
      </c>
      <c r="T317" s="176">
        <f>IFERROR(VLOOKUP($B317,#REF!,#REF!,FALSE),0)</f>
        <v>0</v>
      </c>
      <c r="U317" s="176">
        <f>IFERROR(VLOOKUP($B317,#REF!,#REF!,FALSE),0)</f>
        <v>0</v>
      </c>
      <c r="W317" s="96">
        <f t="shared" si="44"/>
        <v>0</v>
      </c>
      <c r="X317" s="136">
        <f t="shared" si="43"/>
        <v>106551.98</v>
      </c>
    </row>
    <row r="318" spans="2:24" s="83" customFormat="1" ht="14.25" x14ac:dyDescent="0.2">
      <c r="B318" s="83" t="str">
        <f t="shared" si="38"/>
        <v>99508195</v>
      </c>
      <c r="C318" s="154"/>
      <c r="D318" s="113" t="s">
        <v>55</v>
      </c>
      <c r="E318" s="113" t="s">
        <v>425</v>
      </c>
      <c r="F318" s="87" t="s">
        <v>413</v>
      </c>
      <c r="G318" s="87">
        <v>99508195</v>
      </c>
      <c r="H318" s="87" t="s">
        <v>119</v>
      </c>
      <c r="I318" s="178">
        <v>106551.98</v>
      </c>
      <c r="J318" s="196">
        <f>IFERROR(VLOOKUP($B318,#REF!,#REF!,FALSE),0)</f>
        <v>0</v>
      </c>
      <c r="K318" s="176">
        <f>IFERROR(VLOOKUP($B318,#REF!,#REF!,FALSE),0)</f>
        <v>0</v>
      </c>
      <c r="L318" s="176">
        <f>IFERROR(VLOOKUP($B318,#REF!,#REF!,FALSE),0)</f>
        <v>0</v>
      </c>
      <c r="M318" s="176">
        <f>IFERROR(VLOOKUP($B318,#REF!,#REF!,FALSE),0)</f>
        <v>0</v>
      </c>
      <c r="N318" s="176">
        <f>IFERROR(VLOOKUP($B318,#REF!,#REF!,FALSE),0)</f>
        <v>0</v>
      </c>
      <c r="O318" s="177">
        <f>IFERROR(VLOOKUP($B318,#REF!,#REF!,FALSE),0)</f>
        <v>0</v>
      </c>
      <c r="P318" s="176">
        <f>IFERROR(VLOOKUP($B318,#REF!,#REF!,FALSE),0)</f>
        <v>0</v>
      </c>
      <c r="Q318" s="176">
        <f>IFERROR(VLOOKUP($B318,#REF!,#REF!,FALSE),0)</f>
        <v>0</v>
      </c>
      <c r="R318" s="176">
        <f>IFERROR(VLOOKUP($B318,#REF!,#REF!,FALSE),0)</f>
        <v>0</v>
      </c>
      <c r="S318" s="176">
        <f>IFERROR(VLOOKUP($B318,#REF!,#REF!,FALSE),0)</f>
        <v>0</v>
      </c>
      <c r="T318" s="176">
        <f>IFERROR(VLOOKUP($B318,#REF!,#REF!,FALSE),0)</f>
        <v>0</v>
      </c>
      <c r="U318" s="176">
        <f>IFERROR(VLOOKUP($B318,#REF!,#REF!,FALSE),0)</f>
        <v>0</v>
      </c>
      <c r="W318" s="96">
        <f t="shared" si="44"/>
        <v>0</v>
      </c>
      <c r="X318" s="136">
        <f t="shared" si="43"/>
        <v>106551.98</v>
      </c>
    </row>
    <row r="319" spans="2:24" s="83" customFormat="1" ht="14.25" x14ac:dyDescent="0.2">
      <c r="B319" s="83" t="str">
        <f t="shared" si="38"/>
        <v>99508200</v>
      </c>
      <c r="C319" s="154"/>
      <c r="D319" s="113" t="s">
        <v>55</v>
      </c>
      <c r="E319" s="113" t="s">
        <v>426</v>
      </c>
      <c r="F319" s="87" t="s">
        <v>413</v>
      </c>
      <c r="G319" s="87">
        <v>99508200</v>
      </c>
      <c r="H319" s="87" t="s">
        <v>119</v>
      </c>
      <c r="I319" s="178">
        <v>106551.98</v>
      </c>
      <c r="J319" s="196">
        <f>IFERROR(VLOOKUP($B319,#REF!,#REF!,FALSE),0)</f>
        <v>0</v>
      </c>
      <c r="K319" s="176">
        <f>IFERROR(VLOOKUP($B319,#REF!,#REF!,FALSE),0)</f>
        <v>0</v>
      </c>
      <c r="L319" s="176">
        <f>IFERROR(VLOOKUP($B319,#REF!,#REF!,FALSE),0)</f>
        <v>0</v>
      </c>
      <c r="M319" s="176">
        <f>IFERROR(VLOOKUP($B319,#REF!,#REF!,FALSE),0)</f>
        <v>0</v>
      </c>
      <c r="N319" s="176">
        <f>IFERROR(VLOOKUP($B319,#REF!,#REF!,FALSE),0)</f>
        <v>0</v>
      </c>
      <c r="O319" s="177">
        <f>IFERROR(VLOOKUP($B319,#REF!,#REF!,FALSE),0)</f>
        <v>0</v>
      </c>
      <c r="P319" s="176">
        <f>IFERROR(VLOOKUP($B319,#REF!,#REF!,FALSE),0)</f>
        <v>0</v>
      </c>
      <c r="Q319" s="176">
        <f>IFERROR(VLOOKUP($B319,#REF!,#REF!,FALSE),0)</f>
        <v>0</v>
      </c>
      <c r="R319" s="176">
        <f>IFERROR(VLOOKUP($B319,#REF!,#REF!,FALSE),0)</f>
        <v>0</v>
      </c>
      <c r="S319" s="176">
        <f>IFERROR(VLOOKUP($B319,#REF!,#REF!,FALSE),0)</f>
        <v>0</v>
      </c>
      <c r="T319" s="176">
        <f>IFERROR(VLOOKUP($B319,#REF!,#REF!,FALSE),0)</f>
        <v>0</v>
      </c>
      <c r="U319" s="176">
        <f>IFERROR(VLOOKUP($B319,#REF!,#REF!,FALSE),0)</f>
        <v>0</v>
      </c>
      <c r="W319" s="96">
        <f t="shared" si="44"/>
        <v>0</v>
      </c>
      <c r="X319" s="136">
        <f t="shared" si="43"/>
        <v>106551.98</v>
      </c>
    </row>
    <row r="320" spans="2:24" s="83" customFormat="1" ht="14.25" x14ac:dyDescent="0.2">
      <c r="B320" s="83" t="str">
        <f t="shared" si="38"/>
        <v>99508210</v>
      </c>
      <c r="C320" s="154"/>
      <c r="D320" s="113" t="s">
        <v>55</v>
      </c>
      <c r="E320" s="113" t="s">
        <v>428</v>
      </c>
      <c r="F320" s="87" t="s">
        <v>413</v>
      </c>
      <c r="G320" s="87">
        <v>99508210</v>
      </c>
      <c r="H320" s="87" t="s">
        <v>119</v>
      </c>
      <c r="I320" s="178">
        <v>106551.98</v>
      </c>
      <c r="J320" s="196">
        <f>IFERROR(VLOOKUP($B320,#REF!,#REF!,FALSE),0)</f>
        <v>0</v>
      </c>
      <c r="K320" s="176">
        <f>IFERROR(VLOOKUP($B320,#REF!,#REF!,FALSE),0)</f>
        <v>0</v>
      </c>
      <c r="L320" s="176">
        <f>IFERROR(VLOOKUP($B320,#REF!,#REF!,FALSE),0)</f>
        <v>0</v>
      </c>
      <c r="M320" s="176">
        <f>IFERROR(VLOOKUP($B320,#REF!,#REF!,FALSE),0)</f>
        <v>0</v>
      </c>
      <c r="N320" s="176">
        <f>IFERROR(VLOOKUP($B320,#REF!,#REF!,FALSE),0)</f>
        <v>0</v>
      </c>
      <c r="O320" s="177">
        <f>IFERROR(VLOOKUP($B320,#REF!,#REF!,FALSE),0)</f>
        <v>0</v>
      </c>
      <c r="P320" s="176">
        <f>IFERROR(VLOOKUP($B320,#REF!,#REF!,FALSE),0)</f>
        <v>0</v>
      </c>
      <c r="Q320" s="176">
        <f>IFERROR(VLOOKUP($B320,#REF!,#REF!,FALSE),0)</f>
        <v>0</v>
      </c>
      <c r="R320" s="176">
        <f>IFERROR(VLOOKUP($B320,#REF!,#REF!,FALSE),0)</f>
        <v>0</v>
      </c>
      <c r="S320" s="176">
        <f>IFERROR(VLOOKUP($B320,#REF!,#REF!,FALSE),0)</f>
        <v>0</v>
      </c>
      <c r="T320" s="176">
        <f>IFERROR(VLOOKUP($B320,#REF!,#REF!,FALSE),0)</f>
        <v>0</v>
      </c>
      <c r="U320" s="176">
        <f>IFERROR(VLOOKUP($B320,#REF!,#REF!,FALSE),0)</f>
        <v>0</v>
      </c>
      <c r="W320" s="96">
        <f t="shared" si="44"/>
        <v>0</v>
      </c>
      <c r="X320" s="136">
        <f t="shared" si="43"/>
        <v>106551.98</v>
      </c>
    </row>
    <row r="321" spans="2:24" s="83" customFormat="1" ht="14.25" x14ac:dyDescent="0.2">
      <c r="B321" s="83" t="str">
        <f t="shared" si="38"/>
        <v>99508220</v>
      </c>
      <c r="C321" s="154"/>
      <c r="D321" s="113" t="s">
        <v>55</v>
      </c>
      <c r="E321" s="113" t="s">
        <v>430</v>
      </c>
      <c r="F321" s="87" t="s">
        <v>413</v>
      </c>
      <c r="G321" s="87">
        <v>99508220</v>
      </c>
      <c r="H321" s="87" t="s">
        <v>119</v>
      </c>
      <c r="I321" s="178">
        <v>106551.98</v>
      </c>
      <c r="J321" s="196">
        <f>IFERROR(VLOOKUP($B321,#REF!,#REF!,FALSE),0)</f>
        <v>0</v>
      </c>
      <c r="K321" s="176">
        <f>IFERROR(VLOOKUP($B321,#REF!,#REF!,FALSE),0)</f>
        <v>0</v>
      </c>
      <c r="L321" s="176">
        <f>IFERROR(VLOOKUP($B321,#REF!,#REF!,FALSE),0)</f>
        <v>0</v>
      </c>
      <c r="M321" s="176">
        <f>IFERROR(VLOOKUP($B321,#REF!,#REF!,FALSE),0)</f>
        <v>0</v>
      </c>
      <c r="N321" s="176">
        <f>IFERROR(VLOOKUP($B321,#REF!,#REF!,FALSE),0)</f>
        <v>0</v>
      </c>
      <c r="O321" s="177">
        <f>IFERROR(VLOOKUP($B321,#REF!,#REF!,FALSE),0)</f>
        <v>0</v>
      </c>
      <c r="P321" s="176">
        <f>IFERROR(VLOOKUP($B321,#REF!,#REF!,FALSE),0)</f>
        <v>0</v>
      </c>
      <c r="Q321" s="176">
        <f>IFERROR(VLOOKUP($B321,#REF!,#REF!,FALSE),0)</f>
        <v>0</v>
      </c>
      <c r="R321" s="176">
        <f>IFERROR(VLOOKUP($B321,#REF!,#REF!,FALSE),0)</f>
        <v>0</v>
      </c>
      <c r="S321" s="176">
        <f>IFERROR(VLOOKUP($B321,#REF!,#REF!,FALSE),0)</f>
        <v>0</v>
      </c>
      <c r="T321" s="176">
        <f>IFERROR(VLOOKUP($B321,#REF!,#REF!,FALSE),0)</f>
        <v>0</v>
      </c>
      <c r="U321" s="176">
        <f>IFERROR(VLOOKUP($B321,#REF!,#REF!,FALSE),0)</f>
        <v>0</v>
      </c>
      <c r="W321" s="96">
        <f t="shared" si="44"/>
        <v>0</v>
      </c>
      <c r="X321" s="136">
        <f t="shared" si="43"/>
        <v>106551.98</v>
      </c>
    </row>
    <row r="322" spans="2:24" s="83" customFormat="1" ht="14.25" x14ac:dyDescent="0.2">
      <c r="B322" s="83" t="str">
        <f t="shared" si="38"/>
        <v>99508205</v>
      </c>
      <c r="C322" s="154"/>
      <c r="D322" s="113" t="s">
        <v>55</v>
      </c>
      <c r="E322" s="113" t="s">
        <v>427</v>
      </c>
      <c r="F322" s="87" t="s">
        <v>413</v>
      </c>
      <c r="G322" s="87">
        <v>99508205</v>
      </c>
      <c r="H322" s="87" t="s">
        <v>119</v>
      </c>
      <c r="I322" s="178">
        <v>106551.97</v>
      </c>
      <c r="J322" s="196">
        <f>IFERROR(VLOOKUP($B322,#REF!,#REF!,FALSE),0)</f>
        <v>0</v>
      </c>
      <c r="K322" s="176">
        <f>IFERROR(VLOOKUP($B322,#REF!,#REF!,FALSE),0)</f>
        <v>0</v>
      </c>
      <c r="L322" s="176">
        <f>IFERROR(VLOOKUP($B322,#REF!,#REF!,FALSE),0)</f>
        <v>0</v>
      </c>
      <c r="M322" s="176">
        <f>IFERROR(VLOOKUP($B322,#REF!,#REF!,FALSE),0)</f>
        <v>0</v>
      </c>
      <c r="N322" s="176">
        <f>IFERROR(VLOOKUP($B322,#REF!,#REF!,FALSE),0)</f>
        <v>0</v>
      </c>
      <c r="O322" s="177">
        <f>IFERROR(VLOOKUP($B322,#REF!,#REF!,FALSE),0)</f>
        <v>0</v>
      </c>
      <c r="P322" s="176">
        <f>IFERROR(VLOOKUP($B322,#REF!,#REF!,FALSE),0)</f>
        <v>0</v>
      </c>
      <c r="Q322" s="176">
        <f>IFERROR(VLOOKUP($B322,#REF!,#REF!,FALSE),0)</f>
        <v>0</v>
      </c>
      <c r="R322" s="176">
        <f>IFERROR(VLOOKUP($B322,#REF!,#REF!,FALSE),0)</f>
        <v>0</v>
      </c>
      <c r="S322" s="176">
        <f>IFERROR(VLOOKUP($B322,#REF!,#REF!,FALSE),0)</f>
        <v>0</v>
      </c>
      <c r="T322" s="176">
        <f>IFERROR(VLOOKUP($B322,#REF!,#REF!,FALSE),0)</f>
        <v>0</v>
      </c>
      <c r="U322" s="176">
        <f>IFERROR(VLOOKUP($B322,#REF!,#REF!,FALSE),0)</f>
        <v>0</v>
      </c>
      <c r="W322" s="96">
        <f t="shared" si="44"/>
        <v>0</v>
      </c>
      <c r="X322" s="136">
        <f t="shared" si="43"/>
        <v>106551.97</v>
      </c>
    </row>
    <row r="323" spans="2:24" s="83" customFormat="1" ht="14.25" x14ac:dyDescent="0.2">
      <c r="B323" s="83" t="str">
        <f t="shared" si="38"/>
        <v>99508165</v>
      </c>
      <c r="C323" s="154"/>
      <c r="D323" s="113" t="s">
        <v>55</v>
      </c>
      <c r="E323" s="113" t="s">
        <v>419</v>
      </c>
      <c r="F323" s="87" t="s">
        <v>413</v>
      </c>
      <c r="G323" s="87">
        <v>99508165</v>
      </c>
      <c r="H323" s="87" t="s">
        <v>119</v>
      </c>
      <c r="I323" s="178">
        <v>106551.95</v>
      </c>
      <c r="J323" s="196">
        <f>IFERROR(VLOOKUP($B323,#REF!,#REF!,FALSE),0)</f>
        <v>0</v>
      </c>
      <c r="K323" s="176">
        <f>IFERROR(VLOOKUP($B323,#REF!,#REF!,FALSE),0)</f>
        <v>0</v>
      </c>
      <c r="L323" s="176">
        <f>IFERROR(VLOOKUP($B323,#REF!,#REF!,FALSE),0)</f>
        <v>0</v>
      </c>
      <c r="M323" s="176">
        <f>IFERROR(VLOOKUP($B323,#REF!,#REF!,FALSE),0)</f>
        <v>0</v>
      </c>
      <c r="N323" s="176">
        <f>IFERROR(VLOOKUP($B323,#REF!,#REF!,FALSE),0)</f>
        <v>0</v>
      </c>
      <c r="O323" s="177">
        <f>IFERROR(VLOOKUP($B323,#REF!,#REF!,FALSE),0)</f>
        <v>0</v>
      </c>
      <c r="P323" s="176">
        <f>IFERROR(VLOOKUP($B323,#REF!,#REF!,FALSE),0)</f>
        <v>0</v>
      </c>
      <c r="Q323" s="176">
        <f>IFERROR(VLOOKUP($B323,#REF!,#REF!,FALSE),0)</f>
        <v>0</v>
      </c>
      <c r="R323" s="176">
        <f>IFERROR(VLOOKUP($B323,#REF!,#REF!,FALSE),0)</f>
        <v>0</v>
      </c>
      <c r="S323" s="176">
        <f>IFERROR(VLOOKUP($B323,#REF!,#REF!,FALSE),0)</f>
        <v>0</v>
      </c>
      <c r="T323" s="176">
        <f>IFERROR(VLOOKUP($B323,#REF!,#REF!,FALSE),0)</f>
        <v>0</v>
      </c>
      <c r="U323" s="176">
        <f>IFERROR(VLOOKUP($B323,#REF!,#REF!,FALSE),0)</f>
        <v>0</v>
      </c>
      <c r="W323" s="96">
        <f t="shared" si="44"/>
        <v>0</v>
      </c>
      <c r="X323" s="136">
        <f t="shared" si="43"/>
        <v>106551.95</v>
      </c>
    </row>
    <row r="324" spans="2:24" s="83" customFormat="1" ht="14.25" x14ac:dyDescent="0.2">
      <c r="B324" s="83" t="str">
        <f t="shared" si="38"/>
        <v>99508215</v>
      </c>
      <c r="C324" s="154"/>
      <c r="D324" s="113" t="s">
        <v>55</v>
      </c>
      <c r="E324" s="113" t="s">
        <v>429</v>
      </c>
      <c r="F324" s="87" t="s">
        <v>413</v>
      </c>
      <c r="G324" s="87">
        <v>99508215</v>
      </c>
      <c r="H324" s="87" t="s">
        <v>119</v>
      </c>
      <c r="I324" s="178">
        <v>106551.93000000001</v>
      </c>
      <c r="J324" s="196">
        <f>IFERROR(VLOOKUP($B324,#REF!,#REF!,FALSE),0)</f>
        <v>0</v>
      </c>
      <c r="K324" s="176">
        <f>IFERROR(VLOOKUP($B324,#REF!,#REF!,FALSE),0)</f>
        <v>0</v>
      </c>
      <c r="L324" s="176">
        <f>IFERROR(VLOOKUP($B324,#REF!,#REF!,FALSE),0)</f>
        <v>0</v>
      </c>
      <c r="M324" s="176">
        <f>IFERROR(VLOOKUP($B324,#REF!,#REF!,FALSE),0)</f>
        <v>0</v>
      </c>
      <c r="N324" s="176">
        <f>IFERROR(VLOOKUP($B324,#REF!,#REF!,FALSE),0)</f>
        <v>0</v>
      </c>
      <c r="O324" s="177">
        <f>IFERROR(VLOOKUP($B324,#REF!,#REF!,FALSE),0)</f>
        <v>0</v>
      </c>
      <c r="P324" s="176">
        <f>IFERROR(VLOOKUP($B324,#REF!,#REF!,FALSE),0)</f>
        <v>0</v>
      </c>
      <c r="Q324" s="176">
        <f>IFERROR(VLOOKUP($B324,#REF!,#REF!,FALSE),0)</f>
        <v>0</v>
      </c>
      <c r="R324" s="176">
        <f>IFERROR(VLOOKUP($B324,#REF!,#REF!,FALSE),0)</f>
        <v>0</v>
      </c>
      <c r="S324" s="176">
        <f>IFERROR(VLOOKUP($B324,#REF!,#REF!,FALSE),0)</f>
        <v>0</v>
      </c>
      <c r="T324" s="176">
        <f>IFERROR(VLOOKUP($B324,#REF!,#REF!,FALSE),0)</f>
        <v>0</v>
      </c>
      <c r="U324" s="176">
        <f>IFERROR(VLOOKUP($B324,#REF!,#REF!,FALSE),0)</f>
        <v>0</v>
      </c>
      <c r="W324" s="96">
        <f t="shared" si="44"/>
        <v>0</v>
      </c>
      <c r="X324" s="136">
        <f t="shared" si="43"/>
        <v>106551.93000000001</v>
      </c>
    </row>
    <row r="325" spans="2:24" s="83" customFormat="1" ht="14.25" x14ac:dyDescent="0.2">
      <c r="B325" s="83" t="str">
        <f t="shared" si="38"/>
        <v>99508092</v>
      </c>
      <c r="C325" s="154"/>
      <c r="D325" s="113" t="s">
        <v>55</v>
      </c>
      <c r="E325" s="113" t="s">
        <v>277</v>
      </c>
      <c r="F325" s="87" t="s">
        <v>269</v>
      </c>
      <c r="G325" s="87">
        <v>99508092</v>
      </c>
      <c r="H325" s="87" t="s">
        <v>119</v>
      </c>
      <c r="I325" s="178">
        <v>48525.270000000004</v>
      </c>
      <c r="J325" s="196">
        <f>IFERROR(VLOOKUP($B325,#REF!,#REF!,FALSE),0)</f>
        <v>0</v>
      </c>
      <c r="K325" s="176">
        <f>IFERROR(VLOOKUP($B325,#REF!,#REF!,FALSE),0)</f>
        <v>0</v>
      </c>
      <c r="L325" s="176">
        <f>IFERROR(VLOOKUP($B325,#REF!,#REF!,FALSE),0)</f>
        <v>0</v>
      </c>
      <c r="M325" s="176">
        <f>IFERROR(VLOOKUP($B325,#REF!,#REF!,FALSE),0)</f>
        <v>0</v>
      </c>
      <c r="N325" s="176">
        <f>IFERROR(VLOOKUP($B325,#REF!,#REF!,FALSE),0)</f>
        <v>0</v>
      </c>
      <c r="O325" s="177">
        <f>IFERROR(VLOOKUP($B325,#REF!,#REF!,FALSE),0)</f>
        <v>0</v>
      </c>
      <c r="P325" s="176">
        <f>IFERROR(VLOOKUP($B325,#REF!,#REF!,FALSE),0)</f>
        <v>0</v>
      </c>
      <c r="Q325" s="176">
        <f>IFERROR(VLOOKUP($B325,#REF!,#REF!,FALSE),0)</f>
        <v>0</v>
      </c>
      <c r="R325" s="176">
        <f>IFERROR(VLOOKUP($B325,#REF!,#REF!,FALSE),0)</f>
        <v>0</v>
      </c>
      <c r="S325" s="176">
        <f>IFERROR(VLOOKUP($B325,#REF!,#REF!,FALSE),0)</f>
        <v>0</v>
      </c>
      <c r="T325" s="176">
        <f>IFERROR(VLOOKUP($B325,#REF!,#REF!,FALSE),0)</f>
        <v>0</v>
      </c>
      <c r="U325" s="176">
        <f>IFERROR(VLOOKUP($B325,#REF!,#REF!,FALSE),0)</f>
        <v>0</v>
      </c>
      <c r="W325" s="96">
        <f t="shared" si="44"/>
        <v>0</v>
      </c>
      <c r="X325" s="136">
        <f t="shared" si="43"/>
        <v>48525.270000000004</v>
      </c>
    </row>
    <row r="326" spans="2:24" s="83" customFormat="1" ht="14.25" x14ac:dyDescent="0.2">
      <c r="B326" s="83" t="str">
        <f t="shared" si="38"/>
        <v>99508082</v>
      </c>
      <c r="C326" s="154"/>
      <c r="D326" s="113" t="s">
        <v>55</v>
      </c>
      <c r="E326" s="113" t="s">
        <v>275</v>
      </c>
      <c r="F326" s="87" t="s">
        <v>269</v>
      </c>
      <c r="G326" s="87">
        <v>99508082</v>
      </c>
      <c r="H326" s="87" t="s">
        <v>119</v>
      </c>
      <c r="I326" s="178">
        <v>48522.41</v>
      </c>
      <c r="J326" s="196">
        <f>IFERROR(VLOOKUP($B326,#REF!,#REF!,FALSE),0)</f>
        <v>0</v>
      </c>
      <c r="K326" s="176">
        <f>IFERROR(VLOOKUP($B326,#REF!,#REF!,FALSE),0)</f>
        <v>0</v>
      </c>
      <c r="L326" s="176">
        <f>IFERROR(VLOOKUP($B326,#REF!,#REF!,FALSE),0)</f>
        <v>0</v>
      </c>
      <c r="M326" s="176">
        <f>IFERROR(VLOOKUP($B326,#REF!,#REF!,FALSE),0)</f>
        <v>0</v>
      </c>
      <c r="N326" s="176">
        <f>IFERROR(VLOOKUP($B326,#REF!,#REF!,FALSE),0)</f>
        <v>0</v>
      </c>
      <c r="O326" s="177">
        <f>IFERROR(VLOOKUP($B326,#REF!,#REF!,FALSE),0)</f>
        <v>0</v>
      </c>
      <c r="P326" s="176">
        <f>IFERROR(VLOOKUP($B326,#REF!,#REF!,FALSE),0)</f>
        <v>0</v>
      </c>
      <c r="Q326" s="176">
        <f>IFERROR(VLOOKUP($B326,#REF!,#REF!,FALSE),0)</f>
        <v>0</v>
      </c>
      <c r="R326" s="176">
        <f>IFERROR(VLOOKUP($B326,#REF!,#REF!,FALSE),0)</f>
        <v>0</v>
      </c>
      <c r="S326" s="176">
        <f>IFERROR(VLOOKUP($B326,#REF!,#REF!,FALSE),0)</f>
        <v>0</v>
      </c>
      <c r="T326" s="176">
        <f>IFERROR(VLOOKUP($B326,#REF!,#REF!,FALSE),0)</f>
        <v>0</v>
      </c>
      <c r="U326" s="176">
        <f>IFERROR(VLOOKUP($B326,#REF!,#REF!,FALSE),0)</f>
        <v>0</v>
      </c>
      <c r="W326" s="96">
        <f t="shared" si="44"/>
        <v>0</v>
      </c>
      <c r="X326" s="136">
        <f t="shared" si="43"/>
        <v>48522.41</v>
      </c>
    </row>
    <row r="327" spans="2:24" s="83" customFormat="1" ht="14.25" x14ac:dyDescent="0.2">
      <c r="B327" s="83" t="str">
        <f t="shared" si="38"/>
        <v>99508077</v>
      </c>
      <c r="C327" s="154"/>
      <c r="D327" s="113" t="s">
        <v>55</v>
      </c>
      <c r="E327" s="113" t="s">
        <v>274</v>
      </c>
      <c r="F327" s="87" t="s">
        <v>269</v>
      </c>
      <c r="G327" s="87">
        <v>99508077</v>
      </c>
      <c r="H327" s="87" t="s">
        <v>119</v>
      </c>
      <c r="I327" s="178">
        <v>48068.68</v>
      </c>
      <c r="J327" s="196">
        <f>IFERROR(VLOOKUP($B327,#REF!,#REF!,FALSE),0)</f>
        <v>0</v>
      </c>
      <c r="K327" s="176">
        <f>IFERROR(VLOOKUP($B327,#REF!,#REF!,FALSE),0)</f>
        <v>0</v>
      </c>
      <c r="L327" s="176">
        <f>IFERROR(VLOOKUP($B327,#REF!,#REF!,FALSE),0)</f>
        <v>0</v>
      </c>
      <c r="M327" s="176">
        <f>IFERROR(VLOOKUP($B327,#REF!,#REF!,FALSE),0)</f>
        <v>0</v>
      </c>
      <c r="N327" s="176">
        <f>IFERROR(VLOOKUP($B327,#REF!,#REF!,FALSE),0)</f>
        <v>0</v>
      </c>
      <c r="O327" s="177">
        <f>IFERROR(VLOOKUP($B327,#REF!,#REF!,FALSE),0)</f>
        <v>0</v>
      </c>
      <c r="P327" s="176">
        <f>IFERROR(VLOOKUP($B327,#REF!,#REF!,FALSE),0)</f>
        <v>0</v>
      </c>
      <c r="Q327" s="176">
        <f>IFERROR(VLOOKUP($B327,#REF!,#REF!,FALSE),0)</f>
        <v>0</v>
      </c>
      <c r="R327" s="176">
        <f>IFERROR(VLOOKUP($B327,#REF!,#REF!,FALSE),0)</f>
        <v>0</v>
      </c>
      <c r="S327" s="176">
        <f>IFERROR(VLOOKUP($B327,#REF!,#REF!,FALSE),0)</f>
        <v>0</v>
      </c>
      <c r="T327" s="176">
        <f>IFERROR(VLOOKUP($B327,#REF!,#REF!,FALSE),0)</f>
        <v>0</v>
      </c>
      <c r="U327" s="176">
        <f>IFERROR(VLOOKUP($B327,#REF!,#REF!,FALSE),0)</f>
        <v>0</v>
      </c>
      <c r="W327" s="96">
        <f t="shared" si="44"/>
        <v>0</v>
      </c>
      <c r="X327" s="136">
        <f t="shared" si="43"/>
        <v>48068.68</v>
      </c>
    </row>
    <row r="328" spans="2:24" s="83" customFormat="1" ht="14.25" x14ac:dyDescent="0.2">
      <c r="B328" s="83" t="str">
        <f t="shared" si="38"/>
        <v>99508087</v>
      </c>
      <c r="C328" s="154"/>
      <c r="D328" s="113" t="s">
        <v>55</v>
      </c>
      <c r="E328" s="113" t="s">
        <v>276</v>
      </c>
      <c r="F328" s="87" t="s">
        <v>269</v>
      </c>
      <c r="G328" s="87">
        <v>99508087</v>
      </c>
      <c r="H328" s="87" t="s">
        <v>119</v>
      </c>
      <c r="I328" s="178">
        <v>47459.54</v>
      </c>
      <c r="J328" s="196">
        <f>IFERROR(VLOOKUP($B328,#REF!,#REF!,FALSE),0)</f>
        <v>0</v>
      </c>
      <c r="K328" s="176">
        <f>IFERROR(VLOOKUP($B328,#REF!,#REF!,FALSE),0)</f>
        <v>0</v>
      </c>
      <c r="L328" s="176">
        <f>IFERROR(VLOOKUP($B328,#REF!,#REF!,FALSE),0)</f>
        <v>0</v>
      </c>
      <c r="M328" s="176">
        <f>IFERROR(VLOOKUP($B328,#REF!,#REF!,FALSE),0)</f>
        <v>0</v>
      </c>
      <c r="N328" s="176">
        <f>IFERROR(VLOOKUP($B328,#REF!,#REF!,FALSE),0)</f>
        <v>0</v>
      </c>
      <c r="O328" s="177">
        <f>IFERROR(VLOOKUP($B328,#REF!,#REF!,FALSE),0)</f>
        <v>0</v>
      </c>
      <c r="P328" s="176">
        <f>IFERROR(VLOOKUP($B328,#REF!,#REF!,FALSE),0)</f>
        <v>0</v>
      </c>
      <c r="Q328" s="176">
        <f>IFERROR(VLOOKUP($B328,#REF!,#REF!,FALSE),0)</f>
        <v>0</v>
      </c>
      <c r="R328" s="176">
        <f>IFERROR(VLOOKUP($B328,#REF!,#REF!,FALSE),0)</f>
        <v>0</v>
      </c>
      <c r="S328" s="176">
        <f>IFERROR(VLOOKUP($B328,#REF!,#REF!,FALSE),0)</f>
        <v>0</v>
      </c>
      <c r="T328" s="176">
        <f>IFERROR(VLOOKUP($B328,#REF!,#REF!,FALSE),0)</f>
        <v>0</v>
      </c>
      <c r="U328" s="176">
        <f>IFERROR(VLOOKUP($B328,#REF!,#REF!,FALSE),0)</f>
        <v>0</v>
      </c>
      <c r="W328" s="96">
        <f t="shared" si="44"/>
        <v>0</v>
      </c>
      <c r="X328" s="136">
        <f t="shared" si="43"/>
        <v>47459.54</v>
      </c>
    </row>
    <row r="329" spans="2:24" s="83" customFormat="1" ht="14.25" x14ac:dyDescent="0.2">
      <c r="B329" s="83" t="str">
        <f t="shared" si="38"/>
        <v>99508053</v>
      </c>
      <c r="C329" s="154"/>
      <c r="D329" s="113" t="s">
        <v>55</v>
      </c>
      <c r="E329" s="113" t="s">
        <v>270</v>
      </c>
      <c r="F329" s="87" t="s">
        <v>269</v>
      </c>
      <c r="G329" s="87">
        <v>99508053</v>
      </c>
      <c r="H329" s="87" t="s">
        <v>119</v>
      </c>
      <c r="I329" s="178">
        <v>38639.050000000003</v>
      </c>
      <c r="J329" s="196">
        <f>IFERROR(VLOOKUP($B329,#REF!,#REF!,FALSE),0)</f>
        <v>0</v>
      </c>
      <c r="K329" s="176">
        <f>IFERROR(VLOOKUP($B329,#REF!,#REF!,FALSE),0)</f>
        <v>0</v>
      </c>
      <c r="L329" s="176">
        <f>IFERROR(VLOOKUP($B329,#REF!,#REF!,FALSE),0)</f>
        <v>0</v>
      </c>
      <c r="M329" s="176">
        <f>IFERROR(VLOOKUP($B329,#REF!,#REF!,FALSE),0)</f>
        <v>0</v>
      </c>
      <c r="N329" s="176">
        <f>IFERROR(VLOOKUP($B329,#REF!,#REF!,FALSE),0)</f>
        <v>0</v>
      </c>
      <c r="O329" s="177">
        <f>IFERROR(VLOOKUP($B329,#REF!,#REF!,FALSE),0)</f>
        <v>0</v>
      </c>
      <c r="P329" s="176">
        <f>IFERROR(VLOOKUP($B329,#REF!,#REF!,FALSE),0)</f>
        <v>0</v>
      </c>
      <c r="Q329" s="176">
        <f>IFERROR(VLOOKUP($B329,#REF!,#REF!,FALSE),0)</f>
        <v>0</v>
      </c>
      <c r="R329" s="176">
        <f>IFERROR(VLOOKUP($B329,#REF!,#REF!,FALSE),0)</f>
        <v>0</v>
      </c>
      <c r="S329" s="176">
        <f>IFERROR(VLOOKUP($B329,#REF!,#REF!,FALSE),0)</f>
        <v>0</v>
      </c>
      <c r="T329" s="176">
        <f>IFERROR(VLOOKUP($B329,#REF!,#REF!,FALSE),0)</f>
        <v>0</v>
      </c>
      <c r="U329" s="176">
        <f>IFERROR(VLOOKUP($B329,#REF!,#REF!,FALSE),0)</f>
        <v>0</v>
      </c>
      <c r="W329" s="96">
        <f t="shared" si="44"/>
        <v>0</v>
      </c>
      <c r="X329" s="136">
        <f t="shared" si="43"/>
        <v>38639.050000000003</v>
      </c>
    </row>
    <row r="330" spans="2:24" s="83" customFormat="1" ht="14.25" x14ac:dyDescent="0.2">
      <c r="B330" s="83" t="str">
        <f t="shared" si="38"/>
        <v>99508058</v>
      </c>
      <c r="C330" s="154"/>
      <c r="D330" s="113" t="s">
        <v>55</v>
      </c>
      <c r="E330" s="113" t="s">
        <v>271</v>
      </c>
      <c r="F330" s="87" t="s">
        <v>269</v>
      </c>
      <c r="G330" s="87">
        <v>99508058</v>
      </c>
      <c r="H330" s="87" t="s">
        <v>119</v>
      </c>
      <c r="I330" s="178">
        <v>38110.89</v>
      </c>
      <c r="J330" s="196">
        <f>IFERROR(VLOOKUP($B330,#REF!,#REF!,FALSE),0)</f>
        <v>0</v>
      </c>
      <c r="K330" s="176">
        <f>IFERROR(VLOOKUP($B330,#REF!,#REF!,FALSE),0)</f>
        <v>0</v>
      </c>
      <c r="L330" s="176">
        <f>IFERROR(VLOOKUP($B330,#REF!,#REF!,FALSE),0)</f>
        <v>0</v>
      </c>
      <c r="M330" s="176">
        <f>IFERROR(VLOOKUP($B330,#REF!,#REF!,FALSE),0)</f>
        <v>0</v>
      </c>
      <c r="N330" s="176">
        <f>IFERROR(VLOOKUP($B330,#REF!,#REF!,FALSE),0)</f>
        <v>0</v>
      </c>
      <c r="O330" s="177">
        <f>IFERROR(VLOOKUP($B330,#REF!,#REF!,FALSE),0)</f>
        <v>0</v>
      </c>
      <c r="P330" s="176">
        <f>IFERROR(VLOOKUP($B330,#REF!,#REF!,FALSE),0)</f>
        <v>0</v>
      </c>
      <c r="Q330" s="176">
        <f>IFERROR(VLOOKUP($B330,#REF!,#REF!,FALSE),0)</f>
        <v>0</v>
      </c>
      <c r="R330" s="176">
        <f>IFERROR(VLOOKUP($B330,#REF!,#REF!,FALSE),0)</f>
        <v>0</v>
      </c>
      <c r="S330" s="176">
        <f>IFERROR(VLOOKUP($B330,#REF!,#REF!,FALSE),0)</f>
        <v>0</v>
      </c>
      <c r="T330" s="176">
        <f>IFERROR(VLOOKUP($B330,#REF!,#REF!,FALSE),0)</f>
        <v>0</v>
      </c>
      <c r="U330" s="176">
        <f>IFERROR(VLOOKUP($B330,#REF!,#REF!,FALSE),0)</f>
        <v>0</v>
      </c>
      <c r="W330" s="96">
        <f t="shared" si="44"/>
        <v>0</v>
      </c>
      <c r="X330" s="136">
        <f t="shared" si="43"/>
        <v>38110.89</v>
      </c>
    </row>
    <row r="331" spans="2:24" s="83" customFormat="1" ht="14.25" x14ac:dyDescent="0.2">
      <c r="B331" s="83" t="str">
        <f t="shared" si="38"/>
        <v>99508063</v>
      </c>
      <c r="C331" s="154"/>
      <c r="D331" s="113" t="s">
        <v>55</v>
      </c>
      <c r="E331" s="113" t="s">
        <v>272</v>
      </c>
      <c r="F331" s="87" t="s">
        <v>269</v>
      </c>
      <c r="G331" s="87">
        <v>99508063</v>
      </c>
      <c r="H331" s="87" t="s">
        <v>119</v>
      </c>
      <c r="I331" s="178">
        <v>37607.9</v>
      </c>
      <c r="J331" s="196">
        <f>IFERROR(VLOOKUP($B331,#REF!,#REF!,FALSE),0)</f>
        <v>0</v>
      </c>
      <c r="K331" s="176">
        <f>IFERROR(VLOOKUP($B331,#REF!,#REF!,FALSE),0)</f>
        <v>0</v>
      </c>
      <c r="L331" s="176">
        <f>IFERROR(VLOOKUP($B331,#REF!,#REF!,FALSE),0)</f>
        <v>0</v>
      </c>
      <c r="M331" s="176">
        <f>IFERROR(VLOOKUP($B331,#REF!,#REF!,FALSE),0)</f>
        <v>0</v>
      </c>
      <c r="N331" s="176">
        <f>IFERROR(VLOOKUP($B331,#REF!,#REF!,FALSE),0)</f>
        <v>0</v>
      </c>
      <c r="O331" s="177">
        <f>IFERROR(VLOOKUP($B331,#REF!,#REF!,FALSE),0)</f>
        <v>0</v>
      </c>
      <c r="P331" s="176">
        <f>IFERROR(VLOOKUP($B331,#REF!,#REF!,FALSE),0)</f>
        <v>0</v>
      </c>
      <c r="Q331" s="176">
        <f>IFERROR(VLOOKUP($B331,#REF!,#REF!,FALSE),0)</f>
        <v>0</v>
      </c>
      <c r="R331" s="176">
        <f>IFERROR(VLOOKUP($B331,#REF!,#REF!,FALSE),0)</f>
        <v>0</v>
      </c>
      <c r="S331" s="176">
        <f>IFERROR(VLOOKUP($B331,#REF!,#REF!,FALSE),0)</f>
        <v>0</v>
      </c>
      <c r="T331" s="176">
        <f>IFERROR(VLOOKUP($B331,#REF!,#REF!,FALSE),0)</f>
        <v>0</v>
      </c>
      <c r="U331" s="176">
        <f>IFERROR(VLOOKUP($B331,#REF!,#REF!,FALSE),0)</f>
        <v>0</v>
      </c>
      <c r="W331" s="96">
        <f t="shared" si="44"/>
        <v>0</v>
      </c>
      <c r="X331" s="136">
        <f t="shared" si="43"/>
        <v>37607.9</v>
      </c>
    </row>
    <row r="332" spans="2:24" s="83" customFormat="1" ht="14.25" x14ac:dyDescent="0.2">
      <c r="B332" s="83" t="str">
        <f t="shared" si="38"/>
        <v>99508070</v>
      </c>
      <c r="C332" s="154"/>
      <c r="D332" s="113" t="s">
        <v>55</v>
      </c>
      <c r="E332" s="113" t="s">
        <v>273</v>
      </c>
      <c r="F332" s="87" t="s">
        <v>269</v>
      </c>
      <c r="G332" s="87">
        <v>99508070</v>
      </c>
      <c r="H332" s="87" t="s">
        <v>119</v>
      </c>
      <c r="I332" s="178">
        <v>37607.9</v>
      </c>
      <c r="J332" s="196">
        <f>IFERROR(VLOOKUP($B332,#REF!,#REF!,FALSE),0)</f>
        <v>0</v>
      </c>
      <c r="K332" s="176">
        <f>IFERROR(VLOOKUP($B332,#REF!,#REF!,FALSE),0)</f>
        <v>0</v>
      </c>
      <c r="L332" s="176">
        <f>IFERROR(VLOOKUP($B332,#REF!,#REF!,FALSE),0)</f>
        <v>0</v>
      </c>
      <c r="M332" s="176">
        <f>IFERROR(VLOOKUP($B332,#REF!,#REF!,FALSE),0)</f>
        <v>0</v>
      </c>
      <c r="N332" s="176">
        <f>IFERROR(VLOOKUP($B332,#REF!,#REF!,FALSE),0)</f>
        <v>0</v>
      </c>
      <c r="O332" s="177">
        <f>IFERROR(VLOOKUP($B332,#REF!,#REF!,FALSE),0)</f>
        <v>0</v>
      </c>
      <c r="P332" s="176">
        <f>IFERROR(VLOOKUP($B332,#REF!,#REF!,FALSE),0)</f>
        <v>0</v>
      </c>
      <c r="Q332" s="176">
        <f>IFERROR(VLOOKUP($B332,#REF!,#REF!,FALSE),0)</f>
        <v>0</v>
      </c>
      <c r="R332" s="176">
        <f>IFERROR(VLOOKUP($B332,#REF!,#REF!,FALSE),0)</f>
        <v>0</v>
      </c>
      <c r="S332" s="176">
        <f>IFERROR(VLOOKUP($B332,#REF!,#REF!,FALSE),0)</f>
        <v>0</v>
      </c>
      <c r="T332" s="176">
        <f>IFERROR(VLOOKUP($B332,#REF!,#REF!,FALSE),0)</f>
        <v>0</v>
      </c>
      <c r="U332" s="176">
        <f>IFERROR(VLOOKUP($B332,#REF!,#REF!,FALSE),0)</f>
        <v>0</v>
      </c>
      <c r="W332" s="96">
        <f t="shared" si="44"/>
        <v>0</v>
      </c>
      <c r="X332" s="136">
        <f t="shared" si="43"/>
        <v>37607.9</v>
      </c>
    </row>
    <row r="333" spans="2:24" s="83" customFormat="1" ht="14.25" x14ac:dyDescent="0.2">
      <c r="B333" s="83" t="str">
        <f t="shared" si="38"/>
        <v>99508048</v>
      </c>
      <c r="C333" s="154"/>
      <c r="D333" s="113" t="s">
        <v>55</v>
      </c>
      <c r="E333" s="113" t="s">
        <v>268</v>
      </c>
      <c r="F333" s="87" t="s">
        <v>269</v>
      </c>
      <c r="G333" s="87">
        <v>99508048</v>
      </c>
      <c r="H333" s="87" t="s">
        <v>119</v>
      </c>
      <c r="I333" s="178">
        <v>36521.42</v>
      </c>
      <c r="J333" s="196">
        <f>IFERROR(VLOOKUP($B333,#REF!,#REF!,FALSE),0)</f>
        <v>0</v>
      </c>
      <c r="K333" s="176">
        <f>IFERROR(VLOOKUP($B333,#REF!,#REF!,FALSE),0)</f>
        <v>0</v>
      </c>
      <c r="L333" s="176">
        <f>IFERROR(VLOOKUP($B333,#REF!,#REF!,FALSE),0)</f>
        <v>0</v>
      </c>
      <c r="M333" s="176">
        <f>IFERROR(VLOOKUP($B333,#REF!,#REF!,FALSE),0)</f>
        <v>0</v>
      </c>
      <c r="N333" s="176">
        <f>IFERROR(VLOOKUP($B333,#REF!,#REF!,FALSE),0)</f>
        <v>0</v>
      </c>
      <c r="O333" s="177">
        <f>IFERROR(VLOOKUP($B333,#REF!,#REF!,FALSE),0)</f>
        <v>0</v>
      </c>
      <c r="P333" s="176">
        <f>IFERROR(VLOOKUP($B333,#REF!,#REF!,FALSE),0)</f>
        <v>0</v>
      </c>
      <c r="Q333" s="176">
        <f>IFERROR(VLOOKUP($B333,#REF!,#REF!,FALSE),0)</f>
        <v>0</v>
      </c>
      <c r="R333" s="176">
        <f>IFERROR(VLOOKUP($B333,#REF!,#REF!,FALSE),0)</f>
        <v>0</v>
      </c>
      <c r="S333" s="176">
        <f>IFERROR(VLOOKUP($B333,#REF!,#REF!,FALSE),0)</f>
        <v>0</v>
      </c>
      <c r="T333" s="176">
        <f>IFERROR(VLOOKUP($B333,#REF!,#REF!,FALSE),0)</f>
        <v>0</v>
      </c>
      <c r="U333" s="176">
        <f>IFERROR(VLOOKUP($B333,#REF!,#REF!,FALSE),0)</f>
        <v>0</v>
      </c>
      <c r="W333" s="96">
        <f t="shared" si="44"/>
        <v>0</v>
      </c>
      <c r="X333" s="136">
        <f t="shared" si="43"/>
        <v>36521.42</v>
      </c>
    </row>
    <row r="334" spans="2:24" s="83" customFormat="1" ht="14.25" x14ac:dyDescent="0.2">
      <c r="B334" s="83" t="str">
        <f t="shared" si="38"/>
        <v>99452543</v>
      </c>
      <c r="C334" s="154"/>
      <c r="D334" s="113" t="s">
        <v>55</v>
      </c>
      <c r="E334" s="113" t="s">
        <v>268</v>
      </c>
      <c r="F334" s="87" t="s">
        <v>269</v>
      </c>
      <c r="G334" s="87">
        <v>99452543</v>
      </c>
      <c r="H334" s="87" t="s">
        <v>119</v>
      </c>
      <c r="I334" s="178">
        <v>-36521.42</v>
      </c>
      <c r="J334" s="196">
        <f>IFERROR(VLOOKUP($B334,#REF!,#REF!,FALSE),0)</f>
        <v>0</v>
      </c>
      <c r="K334" s="176">
        <f>IFERROR(VLOOKUP($B334,#REF!,#REF!,FALSE),0)</f>
        <v>0</v>
      </c>
      <c r="L334" s="176">
        <f>IFERROR(VLOOKUP($B334,#REF!,#REF!,FALSE),0)</f>
        <v>0</v>
      </c>
      <c r="M334" s="176">
        <f>IFERROR(VLOOKUP($B334,#REF!,#REF!,FALSE),0)</f>
        <v>0</v>
      </c>
      <c r="N334" s="176">
        <f>IFERROR(VLOOKUP($B334,#REF!,#REF!,FALSE),0)</f>
        <v>0</v>
      </c>
      <c r="O334" s="177">
        <f>IFERROR(VLOOKUP($B334,#REF!,#REF!,FALSE),0)</f>
        <v>0</v>
      </c>
      <c r="P334" s="176">
        <f>IFERROR(VLOOKUP($B334,#REF!,#REF!,FALSE),0)</f>
        <v>0</v>
      </c>
      <c r="Q334" s="176">
        <f>IFERROR(VLOOKUP($B334,#REF!,#REF!,FALSE),0)</f>
        <v>0</v>
      </c>
      <c r="R334" s="176">
        <f>IFERROR(VLOOKUP($B334,#REF!,#REF!,FALSE),0)</f>
        <v>0</v>
      </c>
      <c r="S334" s="176">
        <f>IFERROR(VLOOKUP($B334,#REF!,#REF!,FALSE),0)</f>
        <v>0</v>
      </c>
      <c r="T334" s="176">
        <f>IFERROR(VLOOKUP($B334,#REF!,#REF!,FALSE),0)</f>
        <v>0</v>
      </c>
      <c r="U334" s="176">
        <f>IFERROR(VLOOKUP($B334,#REF!,#REF!,FALSE),0)</f>
        <v>0</v>
      </c>
      <c r="W334" s="96">
        <f t="shared" si="44"/>
        <v>0</v>
      </c>
      <c r="X334" s="136">
        <f t="shared" si="43"/>
        <v>-36521.42</v>
      </c>
    </row>
    <row r="335" spans="2:24" s="83" customFormat="1" ht="14.25" x14ac:dyDescent="0.2">
      <c r="B335" s="83" t="str">
        <f t="shared" si="38"/>
        <v>99452558</v>
      </c>
      <c r="C335" s="154"/>
      <c r="D335" s="113" t="s">
        <v>55</v>
      </c>
      <c r="E335" s="113" t="s">
        <v>272</v>
      </c>
      <c r="F335" s="87" t="s">
        <v>269</v>
      </c>
      <c r="G335" s="87">
        <v>99452558</v>
      </c>
      <c r="H335" s="87" t="s">
        <v>119</v>
      </c>
      <c r="I335" s="178">
        <v>-37607.9</v>
      </c>
      <c r="J335" s="196">
        <f>IFERROR(VLOOKUP($B335,#REF!,#REF!,FALSE),0)</f>
        <v>0</v>
      </c>
      <c r="K335" s="176">
        <f>IFERROR(VLOOKUP($B335,#REF!,#REF!,FALSE),0)</f>
        <v>0</v>
      </c>
      <c r="L335" s="176">
        <f>IFERROR(VLOOKUP($B335,#REF!,#REF!,FALSE),0)</f>
        <v>0</v>
      </c>
      <c r="M335" s="176">
        <f>IFERROR(VLOOKUP($B335,#REF!,#REF!,FALSE),0)</f>
        <v>0</v>
      </c>
      <c r="N335" s="176">
        <f>IFERROR(VLOOKUP($B335,#REF!,#REF!,FALSE),0)</f>
        <v>0</v>
      </c>
      <c r="O335" s="177">
        <f>IFERROR(VLOOKUP($B335,#REF!,#REF!,FALSE),0)</f>
        <v>0</v>
      </c>
      <c r="P335" s="176">
        <f>IFERROR(VLOOKUP($B335,#REF!,#REF!,FALSE),0)</f>
        <v>0</v>
      </c>
      <c r="Q335" s="176">
        <f>IFERROR(VLOOKUP($B335,#REF!,#REF!,FALSE),0)</f>
        <v>0</v>
      </c>
      <c r="R335" s="176">
        <f>IFERROR(VLOOKUP($B335,#REF!,#REF!,FALSE),0)</f>
        <v>0</v>
      </c>
      <c r="S335" s="176">
        <f>IFERROR(VLOOKUP($B335,#REF!,#REF!,FALSE),0)</f>
        <v>0</v>
      </c>
      <c r="T335" s="176">
        <f>IFERROR(VLOOKUP($B335,#REF!,#REF!,FALSE),0)</f>
        <v>0</v>
      </c>
      <c r="U335" s="176">
        <f>IFERROR(VLOOKUP($B335,#REF!,#REF!,FALSE),0)</f>
        <v>0</v>
      </c>
      <c r="W335" s="96">
        <f t="shared" si="44"/>
        <v>0</v>
      </c>
      <c r="X335" s="136">
        <f t="shared" si="43"/>
        <v>-37607.9</v>
      </c>
    </row>
    <row r="336" spans="2:24" s="83" customFormat="1" ht="14.25" x14ac:dyDescent="0.2">
      <c r="B336" s="83" t="str">
        <f t="shared" si="38"/>
        <v>99452555</v>
      </c>
      <c r="C336" s="154"/>
      <c r="D336" s="113" t="s">
        <v>55</v>
      </c>
      <c r="E336" s="113" t="s">
        <v>273</v>
      </c>
      <c r="F336" s="87" t="s">
        <v>269</v>
      </c>
      <c r="G336" s="87">
        <v>99452555</v>
      </c>
      <c r="H336" s="87" t="s">
        <v>119</v>
      </c>
      <c r="I336" s="178">
        <v>-37607.9</v>
      </c>
      <c r="J336" s="196">
        <f>IFERROR(VLOOKUP($B336,#REF!,#REF!,FALSE),0)</f>
        <v>0</v>
      </c>
      <c r="K336" s="176">
        <f>IFERROR(VLOOKUP($B336,#REF!,#REF!,FALSE),0)</f>
        <v>0</v>
      </c>
      <c r="L336" s="176">
        <f>IFERROR(VLOOKUP($B336,#REF!,#REF!,FALSE),0)</f>
        <v>0</v>
      </c>
      <c r="M336" s="176">
        <f>IFERROR(VLOOKUP($B336,#REF!,#REF!,FALSE),0)</f>
        <v>0</v>
      </c>
      <c r="N336" s="176">
        <f>IFERROR(VLOOKUP($B336,#REF!,#REF!,FALSE),0)</f>
        <v>0</v>
      </c>
      <c r="O336" s="177">
        <f>IFERROR(VLOOKUP($B336,#REF!,#REF!,FALSE),0)</f>
        <v>0</v>
      </c>
      <c r="P336" s="176">
        <f>IFERROR(VLOOKUP($B336,#REF!,#REF!,FALSE),0)</f>
        <v>0</v>
      </c>
      <c r="Q336" s="176">
        <f>IFERROR(VLOOKUP($B336,#REF!,#REF!,FALSE),0)</f>
        <v>0</v>
      </c>
      <c r="R336" s="176">
        <f>IFERROR(VLOOKUP($B336,#REF!,#REF!,FALSE),0)</f>
        <v>0</v>
      </c>
      <c r="S336" s="176">
        <f>IFERROR(VLOOKUP($B336,#REF!,#REF!,FALSE),0)</f>
        <v>0</v>
      </c>
      <c r="T336" s="176">
        <f>IFERROR(VLOOKUP($B336,#REF!,#REF!,FALSE),0)</f>
        <v>0</v>
      </c>
      <c r="U336" s="176">
        <f>IFERROR(VLOOKUP($B336,#REF!,#REF!,FALSE),0)</f>
        <v>0</v>
      </c>
      <c r="W336" s="96">
        <f t="shared" si="44"/>
        <v>0</v>
      </c>
      <c r="X336" s="136">
        <f t="shared" si="43"/>
        <v>-37607.9</v>
      </c>
    </row>
    <row r="337" spans="2:24" s="83" customFormat="1" ht="14.25" x14ac:dyDescent="0.2">
      <c r="B337" s="83" t="str">
        <f t="shared" si="38"/>
        <v>99452561</v>
      </c>
      <c r="C337" s="154"/>
      <c r="D337" s="113" t="s">
        <v>55</v>
      </c>
      <c r="E337" s="113" t="s">
        <v>271</v>
      </c>
      <c r="F337" s="87" t="s">
        <v>269</v>
      </c>
      <c r="G337" s="87">
        <v>99452561</v>
      </c>
      <c r="H337" s="87" t="s">
        <v>119</v>
      </c>
      <c r="I337" s="178">
        <v>-38110.89</v>
      </c>
      <c r="J337" s="196">
        <f>IFERROR(VLOOKUP($B337,#REF!,#REF!,FALSE),0)</f>
        <v>0</v>
      </c>
      <c r="K337" s="176">
        <f>IFERROR(VLOOKUP($B337,#REF!,#REF!,FALSE),0)</f>
        <v>0</v>
      </c>
      <c r="L337" s="176">
        <f>IFERROR(VLOOKUP($B337,#REF!,#REF!,FALSE),0)</f>
        <v>0</v>
      </c>
      <c r="M337" s="176">
        <f>IFERROR(VLOOKUP($B337,#REF!,#REF!,FALSE),0)</f>
        <v>0</v>
      </c>
      <c r="N337" s="176">
        <f>IFERROR(VLOOKUP($B337,#REF!,#REF!,FALSE),0)</f>
        <v>0</v>
      </c>
      <c r="O337" s="177">
        <f>IFERROR(VLOOKUP($B337,#REF!,#REF!,FALSE),0)</f>
        <v>0</v>
      </c>
      <c r="P337" s="176">
        <f>IFERROR(VLOOKUP($B337,#REF!,#REF!,FALSE),0)</f>
        <v>0</v>
      </c>
      <c r="Q337" s="176">
        <f>IFERROR(VLOOKUP($B337,#REF!,#REF!,FALSE),0)</f>
        <v>0</v>
      </c>
      <c r="R337" s="176">
        <f>IFERROR(VLOOKUP($B337,#REF!,#REF!,FALSE),0)</f>
        <v>0</v>
      </c>
      <c r="S337" s="176">
        <f>IFERROR(VLOOKUP($B337,#REF!,#REF!,FALSE),0)</f>
        <v>0</v>
      </c>
      <c r="T337" s="176">
        <f>IFERROR(VLOOKUP($B337,#REF!,#REF!,FALSE),0)</f>
        <v>0</v>
      </c>
      <c r="U337" s="176">
        <f>IFERROR(VLOOKUP($B337,#REF!,#REF!,FALSE),0)</f>
        <v>0</v>
      </c>
      <c r="W337" s="96">
        <f t="shared" si="44"/>
        <v>0</v>
      </c>
      <c r="X337" s="136">
        <f t="shared" si="43"/>
        <v>-38110.89</v>
      </c>
    </row>
    <row r="338" spans="2:24" s="83" customFormat="1" ht="14.25" x14ac:dyDescent="0.2">
      <c r="B338" s="83" t="str">
        <f t="shared" si="38"/>
        <v>99452546</v>
      </c>
      <c r="C338" s="154"/>
      <c r="D338" s="113" t="s">
        <v>55</v>
      </c>
      <c r="E338" s="113" t="s">
        <v>270</v>
      </c>
      <c r="F338" s="87" t="s">
        <v>269</v>
      </c>
      <c r="G338" s="87">
        <v>99452546</v>
      </c>
      <c r="H338" s="87" t="s">
        <v>119</v>
      </c>
      <c r="I338" s="178">
        <v>-38639.050000000003</v>
      </c>
      <c r="J338" s="196">
        <f>IFERROR(VLOOKUP($B338,#REF!,#REF!,FALSE),0)</f>
        <v>0</v>
      </c>
      <c r="K338" s="176">
        <f>IFERROR(VLOOKUP($B338,#REF!,#REF!,FALSE),0)</f>
        <v>0</v>
      </c>
      <c r="L338" s="176">
        <f>IFERROR(VLOOKUP($B338,#REF!,#REF!,FALSE),0)</f>
        <v>0</v>
      </c>
      <c r="M338" s="176">
        <f>IFERROR(VLOOKUP($B338,#REF!,#REF!,FALSE),0)</f>
        <v>0</v>
      </c>
      <c r="N338" s="176">
        <f>IFERROR(VLOOKUP($B338,#REF!,#REF!,FALSE),0)</f>
        <v>0</v>
      </c>
      <c r="O338" s="177">
        <f>IFERROR(VLOOKUP($B338,#REF!,#REF!,FALSE),0)</f>
        <v>0</v>
      </c>
      <c r="P338" s="176">
        <f>IFERROR(VLOOKUP($B338,#REF!,#REF!,FALSE),0)</f>
        <v>0</v>
      </c>
      <c r="Q338" s="176">
        <f>IFERROR(VLOOKUP($B338,#REF!,#REF!,FALSE),0)</f>
        <v>0</v>
      </c>
      <c r="R338" s="176">
        <f>IFERROR(VLOOKUP($B338,#REF!,#REF!,FALSE),0)</f>
        <v>0</v>
      </c>
      <c r="S338" s="176">
        <f>IFERROR(VLOOKUP($B338,#REF!,#REF!,FALSE),0)</f>
        <v>0</v>
      </c>
      <c r="T338" s="176">
        <f>IFERROR(VLOOKUP($B338,#REF!,#REF!,FALSE),0)</f>
        <v>0</v>
      </c>
      <c r="U338" s="176">
        <f>IFERROR(VLOOKUP($B338,#REF!,#REF!,FALSE),0)</f>
        <v>0</v>
      </c>
      <c r="W338" s="96">
        <f t="shared" si="44"/>
        <v>0</v>
      </c>
      <c r="X338" s="136">
        <f t="shared" si="43"/>
        <v>-38639.050000000003</v>
      </c>
    </row>
    <row r="339" spans="2:24" s="83" customFormat="1" ht="14.25" x14ac:dyDescent="0.2">
      <c r="B339" s="83" t="str">
        <f t="shared" si="38"/>
        <v>99452549</v>
      </c>
      <c r="C339" s="154"/>
      <c r="D339" s="113" t="s">
        <v>55</v>
      </c>
      <c r="E339" s="113" t="s">
        <v>276</v>
      </c>
      <c r="F339" s="87" t="s">
        <v>269</v>
      </c>
      <c r="G339" s="87">
        <v>99452549</v>
      </c>
      <c r="H339" s="87" t="s">
        <v>119</v>
      </c>
      <c r="I339" s="178">
        <v>-47459.54</v>
      </c>
      <c r="J339" s="196">
        <f>IFERROR(VLOOKUP($B339,#REF!,#REF!,FALSE),0)</f>
        <v>0</v>
      </c>
      <c r="K339" s="176">
        <f>IFERROR(VLOOKUP($B339,#REF!,#REF!,FALSE),0)</f>
        <v>0</v>
      </c>
      <c r="L339" s="176">
        <f>IFERROR(VLOOKUP($B339,#REF!,#REF!,FALSE),0)</f>
        <v>0</v>
      </c>
      <c r="M339" s="176">
        <f>IFERROR(VLOOKUP($B339,#REF!,#REF!,FALSE),0)</f>
        <v>0</v>
      </c>
      <c r="N339" s="176">
        <f>IFERROR(VLOOKUP($B339,#REF!,#REF!,FALSE),0)</f>
        <v>0</v>
      </c>
      <c r="O339" s="177">
        <f>IFERROR(VLOOKUP($B339,#REF!,#REF!,FALSE),0)</f>
        <v>0</v>
      </c>
      <c r="P339" s="176">
        <f>IFERROR(VLOOKUP($B339,#REF!,#REF!,FALSE),0)</f>
        <v>0</v>
      </c>
      <c r="Q339" s="176">
        <f>IFERROR(VLOOKUP($B339,#REF!,#REF!,FALSE),0)</f>
        <v>0</v>
      </c>
      <c r="R339" s="176">
        <f>IFERROR(VLOOKUP($B339,#REF!,#REF!,FALSE),0)</f>
        <v>0</v>
      </c>
      <c r="S339" s="176">
        <f>IFERROR(VLOOKUP($B339,#REF!,#REF!,FALSE),0)</f>
        <v>0</v>
      </c>
      <c r="T339" s="176">
        <f>IFERROR(VLOOKUP($B339,#REF!,#REF!,FALSE),0)</f>
        <v>0</v>
      </c>
      <c r="U339" s="176">
        <f>IFERROR(VLOOKUP($B339,#REF!,#REF!,FALSE),0)</f>
        <v>0</v>
      </c>
      <c r="W339" s="96">
        <f t="shared" si="44"/>
        <v>0</v>
      </c>
      <c r="X339" s="136">
        <f t="shared" si="43"/>
        <v>-47459.54</v>
      </c>
    </row>
    <row r="340" spans="2:24" s="83" customFormat="1" ht="14.25" x14ac:dyDescent="0.2">
      <c r="B340" s="83" t="str">
        <f t="shared" si="38"/>
        <v>99452567</v>
      </c>
      <c r="C340" s="154"/>
      <c r="D340" s="113" t="s">
        <v>55</v>
      </c>
      <c r="E340" s="113" t="s">
        <v>274</v>
      </c>
      <c r="F340" s="87" t="s">
        <v>269</v>
      </c>
      <c r="G340" s="87">
        <v>99452567</v>
      </c>
      <c r="H340" s="87" t="s">
        <v>119</v>
      </c>
      <c r="I340" s="178">
        <v>-48068.68</v>
      </c>
      <c r="J340" s="196">
        <f>IFERROR(VLOOKUP($B340,#REF!,#REF!,FALSE),0)</f>
        <v>0</v>
      </c>
      <c r="K340" s="176">
        <f>IFERROR(VLOOKUP($B340,#REF!,#REF!,FALSE),0)</f>
        <v>0</v>
      </c>
      <c r="L340" s="176">
        <f>IFERROR(VLOOKUP($B340,#REF!,#REF!,FALSE),0)</f>
        <v>0</v>
      </c>
      <c r="M340" s="176">
        <f>IFERROR(VLOOKUP($B340,#REF!,#REF!,FALSE),0)</f>
        <v>0</v>
      </c>
      <c r="N340" s="176">
        <f>IFERROR(VLOOKUP($B340,#REF!,#REF!,FALSE),0)</f>
        <v>0</v>
      </c>
      <c r="O340" s="177">
        <f>IFERROR(VLOOKUP($B340,#REF!,#REF!,FALSE),0)</f>
        <v>0</v>
      </c>
      <c r="P340" s="176">
        <f>IFERROR(VLOOKUP($B340,#REF!,#REF!,FALSE),0)</f>
        <v>0</v>
      </c>
      <c r="Q340" s="176">
        <f>IFERROR(VLOOKUP($B340,#REF!,#REF!,FALSE),0)</f>
        <v>0</v>
      </c>
      <c r="R340" s="176">
        <f>IFERROR(VLOOKUP($B340,#REF!,#REF!,FALSE),0)</f>
        <v>0</v>
      </c>
      <c r="S340" s="176">
        <f>IFERROR(VLOOKUP($B340,#REF!,#REF!,FALSE),0)</f>
        <v>0</v>
      </c>
      <c r="T340" s="176">
        <f>IFERROR(VLOOKUP($B340,#REF!,#REF!,FALSE),0)</f>
        <v>0</v>
      </c>
      <c r="U340" s="176">
        <f>IFERROR(VLOOKUP($B340,#REF!,#REF!,FALSE),0)</f>
        <v>0</v>
      </c>
      <c r="W340" s="96">
        <f t="shared" si="44"/>
        <v>0</v>
      </c>
      <c r="X340" s="136">
        <f t="shared" si="43"/>
        <v>-48068.68</v>
      </c>
    </row>
    <row r="341" spans="2:24" s="83" customFormat="1" ht="14.25" x14ac:dyDescent="0.2">
      <c r="B341" s="83" t="str">
        <f t="shared" si="38"/>
        <v>99452564</v>
      </c>
      <c r="C341" s="154"/>
      <c r="D341" s="113" t="s">
        <v>55</v>
      </c>
      <c r="E341" s="113" t="s">
        <v>275</v>
      </c>
      <c r="F341" s="87" t="s">
        <v>269</v>
      </c>
      <c r="G341" s="87">
        <v>99452564</v>
      </c>
      <c r="H341" s="87" t="s">
        <v>119</v>
      </c>
      <c r="I341" s="178">
        <v>-48522.41</v>
      </c>
      <c r="J341" s="196">
        <f>IFERROR(VLOOKUP($B341,#REF!,#REF!,FALSE),0)</f>
        <v>0</v>
      </c>
      <c r="K341" s="176">
        <f>IFERROR(VLOOKUP($B341,#REF!,#REF!,FALSE),0)</f>
        <v>0</v>
      </c>
      <c r="L341" s="176">
        <f>IFERROR(VLOOKUP($B341,#REF!,#REF!,FALSE),0)</f>
        <v>0</v>
      </c>
      <c r="M341" s="176">
        <f>IFERROR(VLOOKUP($B341,#REF!,#REF!,FALSE),0)</f>
        <v>0</v>
      </c>
      <c r="N341" s="176">
        <f>IFERROR(VLOOKUP($B341,#REF!,#REF!,FALSE),0)</f>
        <v>0</v>
      </c>
      <c r="O341" s="177">
        <f>IFERROR(VLOOKUP($B341,#REF!,#REF!,FALSE),0)</f>
        <v>0</v>
      </c>
      <c r="P341" s="176">
        <f>IFERROR(VLOOKUP($B341,#REF!,#REF!,FALSE),0)</f>
        <v>0</v>
      </c>
      <c r="Q341" s="176">
        <f>IFERROR(VLOOKUP($B341,#REF!,#REF!,FALSE),0)</f>
        <v>0</v>
      </c>
      <c r="R341" s="176">
        <f>IFERROR(VLOOKUP($B341,#REF!,#REF!,FALSE),0)</f>
        <v>0</v>
      </c>
      <c r="S341" s="176">
        <f>IFERROR(VLOOKUP($B341,#REF!,#REF!,FALSE),0)</f>
        <v>0</v>
      </c>
      <c r="T341" s="176">
        <f>IFERROR(VLOOKUP($B341,#REF!,#REF!,FALSE),0)</f>
        <v>0</v>
      </c>
      <c r="U341" s="176">
        <f>IFERROR(VLOOKUP($B341,#REF!,#REF!,FALSE),0)</f>
        <v>0</v>
      </c>
      <c r="W341" s="96">
        <f t="shared" si="44"/>
        <v>0</v>
      </c>
      <c r="X341" s="136">
        <f t="shared" si="43"/>
        <v>-48522.41</v>
      </c>
    </row>
    <row r="342" spans="2:24" s="83" customFormat="1" ht="14.25" x14ac:dyDescent="0.2">
      <c r="B342" s="83" t="str">
        <f t="shared" si="38"/>
        <v>99452552</v>
      </c>
      <c r="C342" s="154"/>
      <c r="D342" s="113" t="s">
        <v>55</v>
      </c>
      <c r="E342" s="113" t="s">
        <v>277</v>
      </c>
      <c r="F342" s="87" t="s">
        <v>269</v>
      </c>
      <c r="G342" s="87">
        <v>99452552</v>
      </c>
      <c r="H342" s="87" t="s">
        <v>119</v>
      </c>
      <c r="I342" s="178">
        <v>-48525.270000000004</v>
      </c>
      <c r="J342" s="196">
        <f>IFERROR(VLOOKUP($B342,#REF!,#REF!,FALSE),0)</f>
        <v>0</v>
      </c>
      <c r="K342" s="176">
        <f>IFERROR(VLOOKUP($B342,#REF!,#REF!,FALSE),0)</f>
        <v>0</v>
      </c>
      <c r="L342" s="176">
        <f>IFERROR(VLOOKUP($B342,#REF!,#REF!,FALSE),0)</f>
        <v>0</v>
      </c>
      <c r="M342" s="176">
        <f>IFERROR(VLOOKUP($B342,#REF!,#REF!,FALSE),0)</f>
        <v>0</v>
      </c>
      <c r="N342" s="176">
        <f>IFERROR(VLOOKUP($B342,#REF!,#REF!,FALSE),0)</f>
        <v>0</v>
      </c>
      <c r="O342" s="177">
        <f>IFERROR(VLOOKUP($B342,#REF!,#REF!,FALSE),0)</f>
        <v>0</v>
      </c>
      <c r="P342" s="176">
        <f>IFERROR(VLOOKUP($B342,#REF!,#REF!,FALSE),0)</f>
        <v>0</v>
      </c>
      <c r="Q342" s="176">
        <f>IFERROR(VLOOKUP($B342,#REF!,#REF!,FALSE),0)</f>
        <v>0</v>
      </c>
      <c r="R342" s="176">
        <f>IFERROR(VLOOKUP($B342,#REF!,#REF!,FALSE),0)</f>
        <v>0</v>
      </c>
      <c r="S342" s="176">
        <f>IFERROR(VLOOKUP($B342,#REF!,#REF!,FALSE),0)</f>
        <v>0</v>
      </c>
      <c r="T342" s="176">
        <f>IFERROR(VLOOKUP($B342,#REF!,#REF!,FALSE),0)</f>
        <v>0</v>
      </c>
      <c r="U342" s="176">
        <f>IFERROR(VLOOKUP($B342,#REF!,#REF!,FALSE),0)</f>
        <v>0</v>
      </c>
      <c r="W342" s="96">
        <f t="shared" si="44"/>
        <v>0</v>
      </c>
      <c r="X342" s="136">
        <f t="shared" si="43"/>
        <v>-48525.270000000004</v>
      </c>
    </row>
    <row r="343" spans="2:24" s="83" customFormat="1" ht="14.25" x14ac:dyDescent="0.2">
      <c r="B343" s="83" t="str">
        <f t="shared" si="38"/>
        <v>99431359</v>
      </c>
      <c r="C343" s="154"/>
      <c r="D343" s="113" t="s">
        <v>55</v>
      </c>
      <c r="E343" s="113" t="s">
        <v>429</v>
      </c>
      <c r="F343" s="87" t="s">
        <v>413</v>
      </c>
      <c r="G343" s="87">
        <v>99431359</v>
      </c>
      <c r="H343" s="87" t="s">
        <v>119</v>
      </c>
      <c r="I343" s="178">
        <v>-106551.93000000001</v>
      </c>
      <c r="J343" s="196">
        <f>IFERROR(VLOOKUP($B343,#REF!,#REF!,FALSE),0)</f>
        <v>0</v>
      </c>
      <c r="K343" s="176">
        <f>IFERROR(VLOOKUP($B343,#REF!,#REF!,FALSE),0)</f>
        <v>0</v>
      </c>
      <c r="L343" s="176">
        <f>IFERROR(VLOOKUP($B343,#REF!,#REF!,FALSE),0)</f>
        <v>0</v>
      </c>
      <c r="M343" s="176">
        <f>IFERROR(VLOOKUP($B343,#REF!,#REF!,FALSE),0)</f>
        <v>0</v>
      </c>
      <c r="N343" s="176">
        <f>IFERROR(VLOOKUP($B343,#REF!,#REF!,FALSE),0)</f>
        <v>0</v>
      </c>
      <c r="O343" s="177">
        <f>IFERROR(VLOOKUP($B343,#REF!,#REF!,FALSE),0)</f>
        <v>0</v>
      </c>
      <c r="P343" s="176">
        <f>IFERROR(VLOOKUP($B343,#REF!,#REF!,FALSE),0)</f>
        <v>0</v>
      </c>
      <c r="Q343" s="176">
        <f>IFERROR(VLOOKUP($B343,#REF!,#REF!,FALSE),0)</f>
        <v>0</v>
      </c>
      <c r="R343" s="176">
        <f>IFERROR(VLOOKUP($B343,#REF!,#REF!,FALSE),0)</f>
        <v>0</v>
      </c>
      <c r="S343" s="176">
        <f>IFERROR(VLOOKUP($B343,#REF!,#REF!,FALSE),0)</f>
        <v>0</v>
      </c>
      <c r="T343" s="176">
        <f>IFERROR(VLOOKUP($B343,#REF!,#REF!,FALSE),0)</f>
        <v>0</v>
      </c>
      <c r="U343" s="176">
        <f>IFERROR(VLOOKUP($B343,#REF!,#REF!,FALSE),0)</f>
        <v>0</v>
      </c>
      <c r="W343" s="96">
        <f t="shared" si="44"/>
        <v>0</v>
      </c>
      <c r="X343" s="136">
        <f t="shared" si="43"/>
        <v>-106551.93000000001</v>
      </c>
    </row>
    <row r="344" spans="2:24" s="83" customFormat="1" ht="14.25" x14ac:dyDescent="0.2">
      <c r="B344" s="83" t="str">
        <f t="shared" si="38"/>
        <v>99431329</v>
      </c>
      <c r="C344" s="154"/>
      <c r="D344" s="113" t="s">
        <v>55</v>
      </c>
      <c r="E344" s="113" t="s">
        <v>419</v>
      </c>
      <c r="F344" s="87" t="s">
        <v>413</v>
      </c>
      <c r="G344" s="87">
        <v>99431329</v>
      </c>
      <c r="H344" s="87" t="s">
        <v>119</v>
      </c>
      <c r="I344" s="178">
        <v>-106551.95</v>
      </c>
      <c r="J344" s="196">
        <f>IFERROR(VLOOKUP($B344,#REF!,#REF!,FALSE),0)</f>
        <v>0</v>
      </c>
      <c r="K344" s="176">
        <f>IFERROR(VLOOKUP($B344,#REF!,#REF!,FALSE),0)</f>
        <v>0</v>
      </c>
      <c r="L344" s="176">
        <f>IFERROR(VLOOKUP($B344,#REF!,#REF!,FALSE),0)</f>
        <v>0</v>
      </c>
      <c r="M344" s="176">
        <f>IFERROR(VLOOKUP($B344,#REF!,#REF!,FALSE),0)</f>
        <v>0</v>
      </c>
      <c r="N344" s="176">
        <f>IFERROR(VLOOKUP($B344,#REF!,#REF!,FALSE),0)</f>
        <v>0</v>
      </c>
      <c r="O344" s="177">
        <f>IFERROR(VLOOKUP($B344,#REF!,#REF!,FALSE),0)</f>
        <v>0</v>
      </c>
      <c r="P344" s="176">
        <f>IFERROR(VLOOKUP($B344,#REF!,#REF!,FALSE),0)</f>
        <v>0</v>
      </c>
      <c r="Q344" s="176">
        <f>IFERROR(VLOOKUP($B344,#REF!,#REF!,FALSE),0)</f>
        <v>0</v>
      </c>
      <c r="R344" s="176">
        <f>IFERROR(VLOOKUP($B344,#REF!,#REF!,FALSE),0)</f>
        <v>0</v>
      </c>
      <c r="S344" s="176">
        <f>IFERROR(VLOOKUP($B344,#REF!,#REF!,FALSE),0)</f>
        <v>0</v>
      </c>
      <c r="T344" s="176">
        <f>IFERROR(VLOOKUP($B344,#REF!,#REF!,FALSE),0)</f>
        <v>0</v>
      </c>
      <c r="U344" s="176">
        <f>IFERROR(VLOOKUP($B344,#REF!,#REF!,FALSE),0)</f>
        <v>0</v>
      </c>
      <c r="W344" s="96">
        <f t="shared" si="44"/>
        <v>0</v>
      </c>
      <c r="X344" s="136">
        <f t="shared" si="43"/>
        <v>-106551.95</v>
      </c>
    </row>
    <row r="345" spans="2:24" s="83" customFormat="1" ht="14.25" x14ac:dyDescent="0.2">
      <c r="B345" s="83" t="str">
        <f t="shared" si="38"/>
        <v>99431353</v>
      </c>
      <c r="C345" s="154"/>
      <c r="D345" s="113" t="s">
        <v>55</v>
      </c>
      <c r="E345" s="113" t="s">
        <v>427</v>
      </c>
      <c r="F345" s="87" t="s">
        <v>413</v>
      </c>
      <c r="G345" s="87">
        <v>99431353</v>
      </c>
      <c r="H345" s="87" t="s">
        <v>119</v>
      </c>
      <c r="I345" s="178">
        <v>-106551.97</v>
      </c>
      <c r="J345" s="196">
        <f>IFERROR(VLOOKUP($B345,#REF!,#REF!,FALSE),0)</f>
        <v>0</v>
      </c>
      <c r="K345" s="176">
        <f>IFERROR(VLOOKUP($B345,#REF!,#REF!,FALSE),0)</f>
        <v>0</v>
      </c>
      <c r="L345" s="176">
        <f>IFERROR(VLOOKUP($B345,#REF!,#REF!,FALSE),0)</f>
        <v>0</v>
      </c>
      <c r="M345" s="176">
        <f>IFERROR(VLOOKUP($B345,#REF!,#REF!,FALSE),0)</f>
        <v>0</v>
      </c>
      <c r="N345" s="176">
        <f>IFERROR(VLOOKUP($B345,#REF!,#REF!,FALSE),0)</f>
        <v>0</v>
      </c>
      <c r="O345" s="177">
        <f>IFERROR(VLOOKUP($B345,#REF!,#REF!,FALSE),0)</f>
        <v>0</v>
      </c>
      <c r="P345" s="176">
        <f>IFERROR(VLOOKUP($B345,#REF!,#REF!,FALSE),0)</f>
        <v>0</v>
      </c>
      <c r="Q345" s="176">
        <f>IFERROR(VLOOKUP($B345,#REF!,#REF!,FALSE),0)</f>
        <v>0</v>
      </c>
      <c r="R345" s="176">
        <f>IFERROR(VLOOKUP($B345,#REF!,#REF!,FALSE),0)</f>
        <v>0</v>
      </c>
      <c r="S345" s="176">
        <f>IFERROR(VLOOKUP($B345,#REF!,#REF!,FALSE),0)</f>
        <v>0</v>
      </c>
      <c r="T345" s="176">
        <f>IFERROR(VLOOKUP($B345,#REF!,#REF!,FALSE),0)</f>
        <v>0</v>
      </c>
      <c r="U345" s="176">
        <f>IFERROR(VLOOKUP($B345,#REF!,#REF!,FALSE),0)</f>
        <v>0</v>
      </c>
      <c r="W345" s="96">
        <f t="shared" si="44"/>
        <v>0</v>
      </c>
      <c r="X345" s="136">
        <f t="shared" si="43"/>
        <v>-106551.97</v>
      </c>
    </row>
    <row r="346" spans="2:24" s="83" customFormat="1" ht="14.25" x14ac:dyDescent="0.2">
      <c r="B346" s="83" t="str">
        <f t="shared" si="38"/>
        <v>99431311</v>
      </c>
      <c r="C346" s="154"/>
      <c r="D346" s="113" t="s">
        <v>55</v>
      </c>
      <c r="E346" s="113" t="s">
        <v>412</v>
      </c>
      <c r="F346" s="87" t="s">
        <v>413</v>
      </c>
      <c r="G346" s="87">
        <v>99431311</v>
      </c>
      <c r="H346" s="87" t="s">
        <v>119</v>
      </c>
      <c r="I346" s="178">
        <v>-106551.98</v>
      </c>
      <c r="J346" s="196">
        <f>IFERROR(VLOOKUP($B346,#REF!,#REF!,FALSE),0)</f>
        <v>0</v>
      </c>
      <c r="K346" s="176">
        <f>IFERROR(VLOOKUP($B346,#REF!,#REF!,FALSE),0)</f>
        <v>0</v>
      </c>
      <c r="L346" s="176">
        <f>IFERROR(VLOOKUP($B346,#REF!,#REF!,FALSE),0)</f>
        <v>0</v>
      </c>
      <c r="M346" s="176">
        <f>IFERROR(VLOOKUP($B346,#REF!,#REF!,FALSE),0)</f>
        <v>0</v>
      </c>
      <c r="N346" s="176">
        <f>IFERROR(VLOOKUP($B346,#REF!,#REF!,FALSE),0)</f>
        <v>0</v>
      </c>
      <c r="O346" s="177">
        <f>IFERROR(VLOOKUP($B346,#REF!,#REF!,FALSE),0)</f>
        <v>0</v>
      </c>
      <c r="P346" s="176">
        <f>IFERROR(VLOOKUP($B346,#REF!,#REF!,FALSE),0)</f>
        <v>0</v>
      </c>
      <c r="Q346" s="176">
        <f>IFERROR(VLOOKUP($B346,#REF!,#REF!,FALSE),0)</f>
        <v>0</v>
      </c>
      <c r="R346" s="176">
        <f>IFERROR(VLOOKUP($B346,#REF!,#REF!,FALSE),0)</f>
        <v>0</v>
      </c>
      <c r="S346" s="176">
        <f>IFERROR(VLOOKUP($B346,#REF!,#REF!,FALSE),0)</f>
        <v>0</v>
      </c>
      <c r="T346" s="176">
        <f>IFERROR(VLOOKUP($B346,#REF!,#REF!,FALSE),0)</f>
        <v>0</v>
      </c>
      <c r="U346" s="176">
        <f>IFERROR(VLOOKUP($B346,#REF!,#REF!,FALSE),0)</f>
        <v>0</v>
      </c>
      <c r="W346" s="96">
        <f t="shared" si="44"/>
        <v>0</v>
      </c>
      <c r="X346" s="136">
        <f t="shared" si="43"/>
        <v>-106551.98</v>
      </c>
    </row>
    <row r="347" spans="2:24" s="83" customFormat="1" ht="14.25" x14ac:dyDescent="0.2">
      <c r="B347" s="83" t="str">
        <f t="shared" si="38"/>
        <v>99431314</v>
      </c>
      <c r="C347" s="154"/>
      <c r="D347" s="113" t="s">
        <v>55</v>
      </c>
      <c r="E347" s="113" t="s">
        <v>414</v>
      </c>
      <c r="F347" s="87" t="s">
        <v>413</v>
      </c>
      <c r="G347" s="87">
        <v>99431314</v>
      </c>
      <c r="H347" s="87" t="s">
        <v>119</v>
      </c>
      <c r="I347" s="178">
        <v>-106551.98</v>
      </c>
      <c r="J347" s="196">
        <f>IFERROR(VLOOKUP($B347,#REF!,#REF!,FALSE),0)</f>
        <v>0</v>
      </c>
      <c r="K347" s="176">
        <f>IFERROR(VLOOKUP($B347,#REF!,#REF!,FALSE),0)</f>
        <v>0</v>
      </c>
      <c r="L347" s="176">
        <f>IFERROR(VLOOKUP($B347,#REF!,#REF!,FALSE),0)</f>
        <v>0</v>
      </c>
      <c r="M347" s="176">
        <f>IFERROR(VLOOKUP($B347,#REF!,#REF!,FALSE),0)</f>
        <v>0</v>
      </c>
      <c r="N347" s="176">
        <f>IFERROR(VLOOKUP($B347,#REF!,#REF!,FALSE),0)</f>
        <v>0</v>
      </c>
      <c r="O347" s="177">
        <f>IFERROR(VLOOKUP($B347,#REF!,#REF!,FALSE),0)</f>
        <v>0</v>
      </c>
      <c r="P347" s="176">
        <f>IFERROR(VLOOKUP($B347,#REF!,#REF!,FALSE),0)</f>
        <v>0</v>
      </c>
      <c r="Q347" s="176">
        <f>IFERROR(VLOOKUP($B347,#REF!,#REF!,FALSE),0)</f>
        <v>0</v>
      </c>
      <c r="R347" s="176">
        <f>IFERROR(VLOOKUP($B347,#REF!,#REF!,FALSE),0)</f>
        <v>0</v>
      </c>
      <c r="S347" s="176">
        <f>IFERROR(VLOOKUP($B347,#REF!,#REF!,FALSE),0)</f>
        <v>0</v>
      </c>
      <c r="T347" s="176">
        <f>IFERROR(VLOOKUP($B347,#REF!,#REF!,FALSE),0)</f>
        <v>0</v>
      </c>
      <c r="U347" s="176">
        <f>IFERROR(VLOOKUP($B347,#REF!,#REF!,FALSE),0)</f>
        <v>0</v>
      </c>
      <c r="W347" s="96">
        <f t="shared" si="44"/>
        <v>0</v>
      </c>
      <c r="X347" s="136">
        <f t="shared" si="43"/>
        <v>-106551.98</v>
      </c>
    </row>
    <row r="348" spans="2:24" s="83" customFormat="1" ht="14.25" x14ac:dyDescent="0.2">
      <c r="B348" s="83" t="str">
        <f t="shared" si="38"/>
        <v>99431317</v>
      </c>
      <c r="C348" s="154"/>
      <c r="D348" s="113" t="s">
        <v>55</v>
      </c>
      <c r="E348" s="113" t="s">
        <v>415</v>
      </c>
      <c r="F348" s="87" t="s">
        <v>413</v>
      </c>
      <c r="G348" s="87">
        <v>99431317</v>
      </c>
      <c r="H348" s="87" t="s">
        <v>119</v>
      </c>
      <c r="I348" s="178">
        <v>-106551.98</v>
      </c>
      <c r="J348" s="196">
        <f>IFERROR(VLOOKUP($B348,#REF!,#REF!,FALSE),0)</f>
        <v>0</v>
      </c>
      <c r="K348" s="176">
        <f>IFERROR(VLOOKUP($B348,#REF!,#REF!,FALSE),0)</f>
        <v>0</v>
      </c>
      <c r="L348" s="176">
        <f>IFERROR(VLOOKUP($B348,#REF!,#REF!,FALSE),0)</f>
        <v>0</v>
      </c>
      <c r="M348" s="176">
        <f>IFERROR(VLOOKUP($B348,#REF!,#REF!,FALSE),0)</f>
        <v>0</v>
      </c>
      <c r="N348" s="176">
        <f>IFERROR(VLOOKUP($B348,#REF!,#REF!,FALSE),0)</f>
        <v>0</v>
      </c>
      <c r="O348" s="177">
        <f>IFERROR(VLOOKUP($B348,#REF!,#REF!,FALSE),0)</f>
        <v>0</v>
      </c>
      <c r="P348" s="176">
        <f>IFERROR(VLOOKUP($B348,#REF!,#REF!,FALSE),0)</f>
        <v>0</v>
      </c>
      <c r="Q348" s="176">
        <f>IFERROR(VLOOKUP($B348,#REF!,#REF!,FALSE),0)</f>
        <v>0</v>
      </c>
      <c r="R348" s="176">
        <f>IFERROR(VLOOKUP($B348,#REF!,#REF!,FALSE),0)</f>
        <v>0</v>
      </c>
      <c r="S348" s="176">
        <f>IFERROR(VLOOKUP($B348,#REF!,#REF!,FALSE),0)</f>
        <v>0</v>
      </c>
      <c r="T348" s="176">
        <f>IFERROR(VLOOKUP($B348,#REF!,#REF!,FALSE),0)</f>
        <v>0</v>
      </c>
      <c r="U348" s="176">
        <f>IFERROR(VLOOKUP($B348,#REF!,#REF!,FALSE),0)</f>
        <v>0</v>
      </c>
      <c r="W348" s="96">
        <f t="shared" si="44"/>
        <v>0</v>
      </c>
      <c r="X348" s="136">
        <f t="shared" si="43"/>
        <v>-106551.98</v>
      </c>
    </row>
    <row r="349" spans="2:24" s="83" customFormat="1" ht="14.25" x14ac:dyDescent="0.2">
      <c r="B349" s="83" t="str">
        <f t="shared" si="38"/>
        <v>99431320</v>
      </c>
      <c r="C349" s="154"/>
      <c r="D349" s="113" t="s">
        <v>55</v>
      </c>
      <c r="E349" s="113" t="s">
        <v>416</v>
      </c>
      <c r="F349" s="87" t="s">
        <v>413</v>
      </c>
      <c r="G349" s="87">
        <v>99431320</v>
      </c>
      <c r="H349" s="87" t="s">
        <v>119</v>
      </c>
      <c r="I349" s="178">
        <v>-106551.98</v>
      </c>
      <c r="J349" s="196">
        <f>IFERROR(VLOOKUP($B349,#REF!,#REF!,FALSE),0)</f>
        <v>0</v>
      </c>
      <c r="K349" s="176">
        <f>IFERROR(VLOOKUP($B349,#REF!,#REF!,FALSE),0)</f>
        <v>0</v>
      </c>
      <c r="L349" s="176">
        <f>IFERROR(VLOOKUP($B349,#REF!,#REF!,FALSE),0)</f>
        <v>0</v>
      </c>
      <c r="M349" s="176">
        <f>IFERROR(VLOOKUP($B349,#REF!,#REF!,FALSE),0)</f>
        <v>0</v>
      </c>
      <c r="N349" s="176">
        <f>IFERROR(VLOOKUP($B349,#REF!,#REF!,FALSE),0)</f>
        <v>0</v>
      </c>
      <c r="O349" s="177">
        <f>IFERROR(VLOOKUP($B349,#REF!,#REF!,FALSE),0)</f>
        <v>0</v>
      </c>
      <c r="P349" s="176">
        <f>IFERROR(VLOOKUP($B349,#REF!,#REF!,FALSE),0)</f>
        <v>0</v>
      </c>
      <c r="Q349" s="176">
        <f>IFERROR(VLOOKUP($B349,#REF!,#REF!,FALSE),0)</f>
        <v>0</v>
      </c>
      <c r="R349" s="176">
        <f>IFERROR(VLOOKUP($B349,#REF!,#REF!,FALSE),0)</f>
        <v>0</v>
      </c>
      <c r="S349" s="176">
        <f>IFERROR(VLOOKUP($B349,#REF!,#REF!,FALSE),0)</f>
        <v>0</v>
      </c>
      <c r="T349" s="176">
        <f>IFERROR(VLOOKUP($B349,#REF!,#REF!,FALSE),0)</f>
        <v>0</v>
      </c>
      <c r="U349" s="176">
        <f>IFERROR(VLOOKUP($B349,#REF!,#REF!,FALSE),0)</f>
        <v>0</v>
      </c>
      <c r="W349" s="96">
        <f t="shared" si="44"/>
        <v>0</v>
      </c>
      <c r="X349" s="136">
        <f t="shared" si="43"/>
        <v>-106551.98</v>
      </c>
    </row>
    <row r="350" spans="2:24" s="83" customFormat="1" ht="14.25" x14ac:dyDescent="0.2">
      <c r="B350" s="83" t="str">
        <f t="shared" si="38"/>
        <v>99431323</v>
      </c>
      <c r="C350" s="154"/>
      <c r="D350" s="113" t="s">
        <v>55</v>
      </c>
      <c r="E350" s="113" t="s">
        <v>417</v>
      </c>
      <c r="F350" s="87" t="s">
        <v>413</v>
      </c>
      <c r="G350" s="87">
        <v>99431323</v>
      </c>
      <c r="H350" s="87" t="s">
        <v>119</v>
      </c>
      <c r="I350" s="178">
        <v>-106551.98</v>
      </c>
      <c r="J350" s="196">
        <f>IFERROR(VLOOKUP($B350,#REF!,#REF!,FALSE),0)</f>
        <v>0</v>
      </c>
      <c r="K350" s="176">
        <f>IFERROR(VLOOKUP($B350,#REF!,#REF!,FALSE),0)</f>
        <v>0</v>
      </c>
      <c r="L350" s="176">
        <f>IFERROR(VLOOKUP($B350,#REF!,#REF!,FALSE),0)</f>
        <v>0</v>
      </c>
      <c r="M350" s="176">
        <f>IFERROR(VLOOKUP($B350,#REF!,#REF!,FALSE),0)</f>
        <v>0</v>
      </c>
      <c r="N350" s="176">
        <f>IFERROR(VLOOKUP($B350,#REF!,#REF!,FALSE),0)</f>
        <v>0</v>
      </c>
      <c r="O350" s="177">
        <f>IFERROR(VLOOKUP($B350,#REF!,#REF!,FALSE),0)</f>
        <v>0</v>
      </c>
      <c r="P350" s="176">
        <f>IFERROR(VLOOKUP($B350,#REF!,#REF!,FALSE),0)</f>
        <v>0</v>
      </c>
      <c r="Q350" s="176">
        <f>IFERROR(VLOOKUP($B350,#REF!,#REF!,FALSE),0)</f>
        <v>0</v>
      </c>
      <c r="R350" s="176">
        <f>IFERROR(VLOOKUP($B350,#REF!,#REF!,FALSE),0)</f>
        <v>0</v>
      </c>
      <c r="S350" s="176">
        <f>IFERROR(VLOOKUP($B350,#REF!,#REF!,FALSE),0)</f>
        <v>0</v>
      </c>
      <c r="T350" s="176">
        <f>IFERROR(VLOOKUP($B350,#REF!,#REF!,FALSE),0)</f>
        <v>0</v>
      </c>
      <c r="U350" s="176">
        <f>IFERROR(VLOOKUP($B350,#REF!,#REF!,FALSE),0)</f>
        <v>0</v>
      </c>
      <c r="W350" s="96">
        <f t="shared" si="44"/>
        <v>0</v>
      </c>
      <c r="X350" s="136">
        <f t="shared" si="43"/>
        <v>-106551.98</v>
      </c>
    </row>
    <row r="351" spans="2:24" s="83" customFormat="1" ht="14.25" x14ac:dyDescent="0.2">
      <c r="B351" s="83" t="str">
        <f t="shared" si="38"/>
        <v>99431326</v>
      </c>
      <c r="C351" s="154"/>
      <c r="D351" s="113" t="s">
        <v>55</v>
      </c>
      <c r="E351" s="113" t="s">
        <v>418</v>
      </c>
      <c r="F351" s="87" t="s">
        <v>413</v>
      </c>
      <c r="G351" s="87">
        <v>99431326</v>
      </c>
      <c r="H351" s="87" t="s">
        <v>119</v>
      </c>
      <c r="I351" s="178">
        <v>-106551.98</v>
      </c>
      <c r="J351" s="196">
        <f>IFERROR(VLOOKUP($B351,#REF!,#REF!,FALSE),0)</f>
        <v>0</v>
      </c>
      <c r="K351" s="176">
        <f>IFERROR(VLOOKUP($B351,#REF!,#REF!,FALSE),0)</f>
        <v>0</v>
      </c>
      <c r="L351" s="176">
        <f>IFERROR(VLOOKUP($B351,#REF!,#REF!,FALSE),0)</f>
        <v>0</v>
      </c>
      <c r="M351" s="176">
        <f>IFERROR(VLOOKUP($B351,#REF!,#REF!,FALSE),0)</f>
        <v>0</v>
      </c>
      <c r="N351" s="176">
        <f>IFERROR(VLOOKUP($B351,#REF!,#REF!,FALSE),0)</f>
        <v>0</v>
      </c>
      <c r="O351" s="177">
        <f>IFERROR(VLOOKUP($B351,#REF!,#REF!,FALSE),0)</f>
        <v>0</v>
      </c>
      <c r="P351" s="176">
        <f>IFERROR(VLOOKUP($B351,#REF!,#REF!,FALSE),0)</f>
        <v>0</v>
      </c>
      <c r="Q351" s="176">
        <f>IFERROR(VLOOKUP($B351,#REF!,#REF!,FALSE),0)</f>
        <v>0</v>
      </c>
      <c r="R351" s="176">
        <f>IFERROR(VLOOKUP($B351,#REF!,#REF!,FALSE),0)</f>
        <v>0</v>
      </c>
      <c r="S351" s="176">
        <f>IFERROR(VLOOKUP($B351,#REF!,#REF!,FALSE),0)</f>
        <v>0</v>
      </c>
      <c r="T351" s="176">
        <f>IFERROR(VLOOKUP($B351,#REF!,#REF!,FALSE),0)</f>
        <v>0</v>
      </c>
      <c r="U351" s="176">
        <f>IFERROR(VLOOKUP($B351,#REF!,#REF!,FALSE),0)</f>
        <v>0</v>
      </c>
      <c r="W351" s="96">
        <f t="shared" si="44"/>
        <v>0</v>
      </c>
      <c r="X351" s="136">
        <f t="shared" ref="X351:X368" si="45">I351-W351</f>
        <v>-106551.98</v>
      </c>
    </row>
    <row r="352" spans="2:24" s="83" customFormat="1" ht="14.25" x14ac:dyDescent="0.2">
      <c r="B352" s="83" t="str">
        <f t="shared" si="38"/>
        <v>99431332</v>
      </c>
      <c r="C352" s="154"/>
      <c r="D352" s="113" t="s">
        <v>55</v>
      </c>
      <c r="E352" s="113" t="s">
        <v>420</v>
      </c>
      <c r="F352" s="87" t="s">
        <v>413</v>
      </c>
      <c r="G352" s="87">
        <v>99431332</v>
      </c>
      <c r="H352" s="87" t="s">
        <v>119</v>
      </c>
      <c r="I352" s="178">
        <v>-106551.98</v>
      </c>
      <c r="J352" s="196">
        <f>IFERROR(VLOOKUP($B352,#REF!,#REF!,FALSE),0)</f>
        <v>0</v>
      </c>
      <c r="K352" s="176">
        <f>IFERROR(VLOOKUP($B352,#REF!,#REF!,FALSE),0)</f>
        <v>0</v>
      </c>
      <c r="L352" s="176">
        <f>IFERROR(VLOOKUP($B352,#REF!,#REF!,FALSE),0)</f>
        <v>0</v>
      </c>
      <c r="M352" s="176">
        <f>IFERROR(VLOOKUP($B352,#REF!,#REF!,FALSE),0)</f>
        <v>0</v>
      </c>
      <c r="N352" s="176">
        <f>IFERROR(VLOOKUP($B352,#REF!,#REF!,FALSE),0)</f>
        <v>0</v>
      </c>
      <c r="O352" s="177">
        <f>IFERROR(VLOOKUP($B352,#REF!,#REF!,FALSE),0)</f>
        <v>0</v>
      </c>
      <c r="P352" s="176">
        <f>IFERROR(VLOOKUP($B352,#REF!,#REF!,FALSE),0)</f>
        <v>0</v>
      </c>
      <c r="Q352" s="176">
        <f>IFERROR(VLOOKUP($B352,#REF!,#REF!,FALSE),0)</f>
        <v>0</v>
      </c>
      <c r="R352" s="176">
        <f>IFERROR(VLOOKUP($B352,#REF!,#REF!,FALSE),0)</f>
        <v>0</v>
      </c>
      <c r="S352" s="176">
        <f>IFERROR(VLOOKUP($B352,#REF!,#REF!,FALSE),0)</f>
        <v>0</v>
      </c>
      <c r="T352" s="176">
        <f>IFERROR(VLOOKUP($B352,#REF!,#REF!,FALSE),0)</f>
        <v>0</v>
      </c>
      <c r="U352" s="176">
        <f>IFERROR(VLOOKUP($B352,#REF!,#REF!,FALSE),0)</f>
        <v>0</v>
      </c>
      <c r="W352" s="96">
        <f t="shared" ref="W352:W368" si="46">SUM(J352:U352)</f>
        <v>0</v>
      </c>
      <c r="X352" s="136">
        <f t="shared" si="45"/>
        <v>-106551.98</v>
      </c>
    </row>
    <row r="353" spans="2:24" s="83" customFormat="1" ht="14.25" x14ac:dyDescent="0.2">
      <c r="B353" s="83" t="str">
        <f t="shared" si="38"/>
        <v>99431335</v>
      </c>
      <c r="C353" s="154"/>
      <c r="D353" s="113" t="s">
        <v>55</v>
      </c>
      <c r="E353" s="113" t="s">
        <v>421</v>
      </c>
      <c r="F353" s="87" t="s">
        <v>413</v>
      </c>
      <c r="G353" s="87">
        <v>99431335</v>
      </c>
      <c r="H353" s="87" t="s">
        <v>119</v>
      </c>
      <c r="I353" s="178">
        <v>-106551.98</v>
      </c>
      <c r="J353" s="196">
        <f>IFERROR(VLOOKUP($B353,#REF!,#REF!,FALSE),0)</f>
        <v>0</v>
      </c>
      <c r="K353" s="176">
        <f>IFERROR(VLOOKUP($B353,#REF!,#REF!,FALSE),0)</f>
        <v>0</v>
      </c>
      <c r="L353" s="176">
        <f>IFERROR(VLOOKUP($B353,#REF!,#REF!,FALSE),0)</f>
        <v>0</v>
      </c>
      <c r="M353" s="176">
        <f>IFERROR(VLOOKUP($B353,#REF!,#REF!,FALSE),0)</f>
        <v>0</v>
      </c>
      <c r="N353" s="176">
        <f>IFERROR(VLOOKUP($B353,#REF!,#REF!,FALSE),0)</f>
        <v>0</v>
      </c>
      <c r="O353" s="177">
        <f>IFERROR(VLOOKUP($B353,#REF!,#REF!,FALSE),0)</f>
        <v>0</v>
      </c>
      <c r="P353" s="176">
        <f>IFERROR(VLOOKUP($B353,#REF!,#REF!,FALSE),0)</f>
        <v>0</v>
      </c>
      <c r="Q353" s="176">
        <f>IFERROR(VLOOKUP($B353,#REF!,#REF!,FALSE),0)</f>
        <v>0</v>
      </c>
      <c r="R353" s="176">
        <f>IFERROR(VLOOKUP($B353,#REF!,#REF!,FALSE),0)</f>
        <v>0</v>
      </c>
      <c r="S353" s="176">
        <f>IFERROR(VLOOKUP($B353,#REF!,#REF!,FALSE),0)</f>
        <v>0</v>
      </c>
      <c r="T353" s="176">
        <f>IFERROR(VLOOKUP($B353,#REF!,#REF!,FALSE),0)</f>
        <v>0</v>
      </c>
      <c r="U353" s="176">
        <f>IFERROR(VLOOKUP($B353,#REF!,#REF!,FALSE),0)</f>
        <v>0</v>
      </c>
      <c r="W353" s="96">
        <f t="shared" si="46"/>
        <v>0</v>
      </c>
      <c r="X353" s="136">
        <f t="shared" si="45"/>
        <v>-106551.98</v>
      </c>
    </row>
    <row r="354" spans="2:24" s="83" customFormat="1" ht="14.25" x14ac:dyDescent="0.2">
      <c r="B354" s="83" t="str">
        <f t="shared" si="38"/>
        <v>99431338</v>
      </c>
      <c r="C354" s="154"/>
      <c r="D354" s="113" t="s">
        <v>55</v>
      </c>
      <c r="E354" s="113" t="s">
        <v>422</v>
      </c>
      <c r="F354" s="87" t="s">
        <v>413</v>
      </c>
      <c r="G354" s="87">
        <v>99431338</v>
      </c>
      <c r="H354" s="87" t="s">
        <v>119</v>
      </c>
      <c r="I354" s="178">
        <v>-106551.98</v>
      </c>
      <c r="J354" s="196">
        <f>IFERROR(VLOOKUP($B354,#REF!,#REF!,FALSE),0)</f>
        <v>0</v>
      </c>
      <c r="K354" s="176">
        <f>IFERROR(VLOOKUP($B354,#REF!,#REF!,FALSE),0)</f>
        <v>0</v>
      </c>
      <c r="L354" s="176">
        <f>IFERROR(VLOOKUP($B354,#REF!,#REF!,FALSE),0)</f>
        <v>0</v>
      </c>
      <c r="M354" s="176">
        <f>IFERROR(VLOOKUP($B354,#REF!,#REF!,FALSE),0)</f>
        <v>0</v>
      </c>
      <c r="N354" s="176">
        <f>IFERROR(VLOOKUP($B354,#REF!,#REF!,FALSE),0)</f>
        <v>0</v>
      </c>
      <c r="O354" s="177">
        <f>IFERROR(VLOOKUP($B354,#REF!,#REF!,FALSE),0)</f>
        <v>0</v>
      </c>
      <c r="P354" s="176">
        <f>IFERROR(VLOOKUP($B354,#REF!,#REF!,FALSE),0)</f>
        <v>0</v>
      </c>
      <c r="Q354" s="176">
        <f>IFERROR(VLOOKUP($B354,#REF!,#REF!,FALSE),0)</f>
        <v>0</v>
      </c>
      <c r="R354" s="176">
        <f>IFERROR(VLOOKUP($B354,#REF!,#REF!,FALSE),0)</f>
        <v>0</v>
      </c>
      <c r="S354" s="176">
        <f>IFERROR(VLOOKUP($B354,#REF!,#REF!,FALSE),0)</f>
        <v>0</v>
      </c>
      <c r="T354" s="176">
        <f>IFERROR(VLOOKUP($B354,#REF!,#REF!,FALSE),0)</f>
        <v>0</v>
      </c>
      <c r="U354" s="176">
        <f>IFERROR(VLOOKUP($B354,#REF!,#REF!,FALSE),0)</f>
        <v>0</v>
      </c>
      <c r="W354" s="96">
        <f t="shared" si="46"/>
        <v>0</v>
      </c>
      <c r="X354" s="136">
        <f t="shared" si="45"/>
        <v>-106551.98</v>
      </c>
    </row>
    <row r="355" spans="2:24" s="83" customFormat="1" ht="14.25" x14ac:dyDescent="0.2">
      <c r="B355" s="83" t="str">
        <f t="shared" si="38"/>
        <v>99431344</v>
      </c>
      <c r="C355" s="154"/>
      <c r="D355" s="113" t="s">
        <v>55</v>
      </c>
      <c r="E355" s="113" t="s">
        <v>424</v>
      </c>
      <c r="F355" s="87" t="s">
        <v>413</v>
      </c>
      <c r="G355" s="87">
        <v>99431344</v>
      </c>
      <c r="H355" s="87" t="s">
        <v>119</v>
      </c>
      <c r="I355" s="178">
        <v>-106551.98</v>
      </c>
      <c r="J355" s="196">
        <f>IFERROR(VLOOKUP($B355,#REF!,#REF!,FALSE),0)</f>
        <v>0</v>
      </c>
      <c r="K355" s="176">
        <f>IFERROR(VLOOKUP($B355,#REF!,#REF!,FALSE),0)</f>
        <v>0</v>
      </c>
      <c r="L355" s="176">
        <f>IFERROR(VLOOKUP($B355,#REF!,#REF!,FALSE),0)</f>
        <v>0</v>
      </c>
      <c r="M355" s="176">
        <f>IFERROR(VLOOKUP($B355,#REF!,#REF!,FALSE),0)</f>
        <v>0</v>
      </c>
      <c r="N355" s="176">
        <f>IFERROR(VLOOKUP($B355,#REF!,#REF!,FALSE),0)</f>
        <v>0</v>
      </c>
      <c r="O355" s="177">
        <f>IFERROR(VLOOKUP($B355,#REF!,#REF!,FALSE),0)</f>
        <v>0</v>
      </c>
      <c r="P355" s="176">
        <f>IFERROR(VLOOKUP($B355,#REF!,#REF!,FALSE),0)</f>
        <v>0</v>
      </c>
      <c r="Q355" s="176">
        <f>IFERROR(VLOOKUP($B355,#REF!,#REF!,FALSE),0)</f>
        <v>0</v>
      </c>
      <c r="R355" s="176">
        <f>IFERROR(VLOOKUP($B355,#REF!,#REF!,FALSE),0)</f>
        <v>0</v>
      </c>
      <c r="S355" s="176">
        <f>IFERROR(VLOOKUP($B355,#REF!,#REF!,FALSE),0)</f>
        <v>0</v>
      </c>
      <c r="T355" s="176">
        <f>IFERROR(VLOOKUP($B355,#REF!,#REF!,FALSE),0)</f>
        <v>0</v>
      </c>
      <c r="U355" s="176">
        <f>IFERROR(VLOOKUP($B355,#REF!,#REF!,FALSE),0)</f>
        <v>0</v>
      </c>
      <c r="W355" s="96">
        <f t="shared" si="46"/>
        <v>0</v>
      </c>
      <c r="X355" s="136">
        <f t="shared" si="45"/>
        <v>-106551.98</v>
      </c>
    </row>
    <row r="356" spans="2:24" s="83" customFormat="1" ht="14.25" x14ac:dyDescent="0.2">
      <c r="B356" s="83" t="str">
        <f t="shared" si="38"/>
        <v>99431347</v>
      </c>
      <c r="C356" s="154"/>
      <c r="D356" s="113" t="s">
        <v>55</v>
      </c>
      <c r="E356" s="113" t="s">
        <v>425</v>
      </c>
      <c r="F356" s="87" t="s">
        <v>413</v>
      </c>
      <c r="G356" s="87">
        <v>99431347</v>
      </c>
      <c r="H356" s="87" t="s">
        <v>119</v>
      </c>
      <c r="I356" s="178">
        <v>-106551.98</v>
      </c>
      <c r="J356" s="196">
        <f>IFERROR(VLOOKUP($B356,#REF!,#REF!,FALSE),0)</f>
        <v>0</v>
      </c>
      <c r="K356" s="176">
        <f>IFERROR(VLOOKUP($B356,#REF!,#REF!,FALSE),0)</f>
        <v>0</v>
      </c>
      <c r="L356" s="176">
        <f>IFERROR(VLOOKUP($B356,#REF!,#REF!,FALSE),0)</f>
        <v>0</v>
      </c>
      <c r="M356" s="176">
        <f>IFERROR(VLOOKUP($B356,#REF!,#REF!,FALSE),0)</f>
        <v>0</v>
      </c>
      <c r="N356" s="176">
        <f>IFERROR(VLOOKUP($B356,#REF!,#REF!,FALSE),0)</f>
        <v>0</v>
      </c>
      <c r="O356" s="177">
        <f>IFERROR(VLOOKUP($B356,#REF!,#REF!,FALSE),0)</f>
        <v>0</v>
      </c>
      <c r="P356" s="176">
        <f>IFERROR(VLOOKUP($B356,#REF!,#REF!,FALSE),0)</f>
        <v>0</v>
      </c>
      <c r="Q356" s="176">
        <f>IFERROR(VLOOKUP($B356,#REF!,#REF!,FALSE),0)</f>
        <v>0</v>
      </c>
      <c r="R356" s="176">
        <f>IFERROR(VLOOKUP($B356,#REF!,#REF!,FALSE),0)</f>
        <v>0</v>
      </c>
      <c r="S356" s="176">
        <f>IFERROR(VLOOKUP($B356,#REF!,#REF!,FALSE),0)</f>
        <v>0</v>
      </c>
      <c r="T356" s="176">
        <f>IFERROR(VLOOKUP($B356,#REF!,#REF!,FALSE),0)</f>
        <v>0</v>
      </c>
      <c r="U356" s="176">
        <f>IFERROR(VLOOKUP($B356,#REF!,#REF!,FALSE),0)</f>
        <v>0</v>
      </c>
      <c r="W356" s="96">
        <f t="shared" si="46"/>
        <v>0</v>
      </c>
      <c r="X356" s="136">
        <f t="shared" si="45"/>
        <v>-106551.98</v>
      </c>
    </row>
    <row r="357" spans="2:24" s="83" customFormat="1" ht="14.25" x14ac:dyDescent="0.2">
      <c r="B357" s="83" t="str">
        <f t="shared" si="38"/>
        <v>99431350</v>
      </c>
      <c r="C357" s="154"/>
      <c r="D357" s="113" t="s">
        <v>55</v>
      </c>
      <c r="E357" s="113" t="s">
        <v>426</v>
      </c>
      <c r="F357" s="87" t="s">
        <v>413</v>
      </c>
      <c r="G357" s="87">
        <v>99431350</v>
      </c>
      <c r="H357" s="87" t="s">
        <v>119</v>
      </c>
      <c r="I357" s="178">
        <v>-106551.98</v>
      </c>
      <c r="J357" s="196">
        <f>IFERROR(VLOOKUP($B357,#REF!,#REF!,FALSE),0)</f>
        <v>0</v>
      </c>
      <c r="K357" s="176">
        <f>IFERROR(VLOOKUP($B357,#REF!,#REF!,FALSE),0)</f>
        <v>0</v>
      </c>
      <c r="L357" s="176">
        <f>IFERROR(VLOOKUP($B357,#REF!,#REF!,FALSE),0)</f>
        <v>0</v>
      </c>
      <c r="M357" s="176">
        <f>IFERROR(VLOOKUP($B357,#REF!,#REF!,FALSE),0)</f>
        <v>0</v>
      </c>
      <c r="N357" s="176">
        <f>IFERROR(VLOOKUP($B357,#REF!,#REF!,FALSE),0)</f>
        <v>0</v>
      </c>
      <c r="O357" s="177">
        <f>IFERROR(VLOOKUP($B357,#REF!,#REF!,FALSE),0)</f>
        <v>0</v>
      </c>
      <c r="P357" s="176">
        <f>IFERROR(VLOOKUP($B357,#REF!,#REF!,FALSE),0)</f>
        <v>0</v>
      </c>
      <c r="Q357" s="176">
        <f>IFERROR(VLOOKUP($B357,#REF!,#REF!,FALSE),0)</f>
        <v>0</v>
      </c>
      <c r="R357" s="176">
        <f>IFERROR(VLOOKUP($B357,#REF!,#REF!,FALSE),0)</f>
        <v>0</v>
      </c>
      <c r="S357" s="176">
        <f>IFERROR(VLOOKUP($B357,#REF!,#REF!,FALSE),0)</f>
        <v>0</v>
      </c>
      <c r="T357" s="176">
        <f>IFERROR(VLOOKUP($B357,#REF!,#REF!,FALSE),0)</f>
        <v>0</v>
      </c>
      <c r="U357" s="176">
        <f>IFERROR(VLOOKUP($B357,#REF!,#REF!,FALSE),0)</f>
        <v>0</v>
      </c>
      <c r="W357" s="96">
        <f t="shared" si="46"/>
        <v>0</v>
      </c>
      <c r="X357" s="136">
        <f t="shared" si="45"/>
        <v>-106551.98</v>
      </c>
    </row>
    <row r="358" spans="2:24" s="83" customFormat="1" ht="14.25" x14ac:dyDescent="0.2">
      <c r="B358" s="83" t="str">
        <f t="shared" si="38"/>
        <v>99431356</v>
      </c>
      <c r="C358" s="154"/>
      <c r="D358" s="113" t="s">
        <v>55</v>
      </c>
      <c r="E358" s="113" t="s">
        <v>428</v>
      </c>
      <c r="F358" s="87" t="s">
        <v>413</v>
      </c>
      <c r="G358" s="87">
        <v>99431356</v>
      </c>
      <c r="H358" s="87" t="s">
        <v>119</v>
      </c>
      <c r="I358" s="178">
        <v>-106551.98</v>
      </c>
      <c r="J358" s="196">
        <f>IFERROR(VLOOKUP($B358,#REF!,#REF!,FALSE),0)</f>
        <v>0</v>
      </c>
      <c r="K358" s="176">
        <f>IFERROR(VLOOKUP($B358,#REF!,#REF!,FALSE),0)</f>
        <v>0</v>
      </c>
      <c r="L358" s="176">
        <f>IFERROR(VLOOKUP($B358,#REF!,#REF!,FALSE),0)</f>
        <v>0</v>
      </c>
      <c r="M358" s="176">
        <f>IFERROR(VLOOKUP($B358,#REF!,#REF!,FALSE),0)</f>
        <v>0</v>
      </c>
      <c r="N358" s="176">
        <f>IFERROR(VLOOKUP($B358,#REF!,#REF!,FALSE),0)</f>
        <v>0</v>
      </c>
      <c r="O358" s="177">
        <f>IFERROR(VLOOKUP($B358,#REF!,#REF!,FALSE),0)</f>
        <v>0</v>
      </c>
      <c r="P358" s="176">
        <f>IFERROR(VLOOKUP($B358,#REF!,#REF!,FALSE),0)</f>
        <v>0</v>
      </c>
      <c r="Q358" s="176">
        <f>IFERROR(VLOOKUP($B358,#REF!,#REF!,FALSE),0)</f>
        <v>0</v>
      </c>
      <c r="R358" s="176">
        <f>IFERROR(VLOOKUP($B358,#REF!,#REF!,FALSE),0)</f>
        <v>0</v>
      </c>
      <c r="S358" s="176">
        <f>IFERROR(VLOOKUP($B358,#REF!,#REF!,FALSE),0)</f>
        <v>0</v>
      </c>
      <c r="T358" s="176">
        <f>IFERROR(VLOOKUP($B358,#REF!,#REF!,FALSE),0)</f>
        <v>0</v>
      </c>
      <c r="U358" s="176">
        <f>IFERROR(VLOOKUP($B358,#REF!,#REF!,FALSE),0)</f>
        <v>0</v>
      </c>
      <c r="W358" s="96">
        <f t="shared" si="46"/>
        <v>0</v>
      </c>
      <c r="X358" s="136">
        <f t="shared" si="45"/>
        <v>-106551.98</v>
      </c>
    </row>
    <row r="359" spans="2:24" s="83" customFormat="1" ht="14.25" x14ac:dyDescent="0.2">
      <c r="B359" s="83" t="str">
        <f t="shared" si="38"/>
        <v>99431362</v>
      </c>
      <c r="C359" s="154"/>
      <c r="D359" s="113" t="s">
        <v>55</v>
      </c>
      <c r="E359" s="113" t="s">
        <v>430</v>
      </c>
      <c r="F359" s="87" t="s">
        <v>413</v>
      </c>
      <c r="G359" s="87">
        <v>99431362</v>
      </c>
      <c r="H359" s="87" t="s">
        <v>119</v>
      </c>
      <c r="I359" s="178">
        <v>-106551.98</v>
      </c>
      <c r="J359" s="196">
        <f>IFERROR(VLOOKUP($B359,#REF!,#REF!,FALSE),0)</f>
        <v>0</v>
      </c>
      <c r="K359" s="176">
        <f>IFERROR(VLOOKUP($B359,#REF!,#REF!,FALSE),0)</f>
        <v>0</v>
      </c>
      <c r="L359" s="176">
        <f>IFERROR(VLOOKUP($B359,#REF!,#REF!,FALSE),0)</f>
        <v>0</v>
      </c>
      <c r="M359" s="176">
        <f>IFERROR(VLOOKUP($B359,#REF!,#REF!,FALSE),0)</f>
        <v>0</v>
      </c>
      <c r="N359" s="176">
        <f>IFERROR(VLOOKUP($B359,#REF!,#REF!,FALSE),0)</f>
        <v>0</v>
      </c>
      <c r="O359" s="177">
        <f>IFERROR(VLOOKUP($B359,#REF!,#REF!,FALSE),0)</f>
        <v>0</v>
      </c>
      <c r="P359" s="176">
        <f>IFERROR(VLOOKUP($B359,#REF!,#REF!,FALSE),0)</f>
        <v>0</v>
      </c>
      <c r="Q359" s="176">
        <f>IFERROR(VLOOKUP($B359,#REF!,#REF!,FALSE),0)</f>
        <v>0</v>
      </c>
      <c r="R359" s="176">
        <f>IFERROR(VLOOKUP($B359,#REF!,#REF!,FALSE),0)</f>
        <v>0</v>
      </c>
      <c r="S359" s="176">
        <f>IFERROR(VLOOKUP($B359,#REF!,#REF!,FALSE),0)</f>
        <v>0</v>
      </c>
      <c r="T359" s="176">
        <f>IFERROR(VLOOKUP($B359,#REF!,#REF!,FALSE),0)</f>
        <v>0</v>
      </c>
      <c r="U359" s="176">
        <f>IFERROR(VLOOKUP($B359,#REF!,#REF!,FALSE),0)</f>
        <v>0</v>
      </c>
      <c r="W359" s="96">
        <f t="shared" si="46"/>
        <v>0</v>
      </c>
      <c r="X359" s="136">
        <f t="shared" si="45"/>
        <v>-106551.98</v>
      </c>
    </row>
    <row r="360" spans="2:24" s="83" customFormat="1" ht="14.25" x14ac:dyDescent="0.2">
      <c r="B360" s="83" t="str">
        <f t="shared" si="38"/>
        <v>99431341</v>
      </c>
      <c r="C360" s="154"/>
      <c r="D360" s="113" t="s">
        <v>55</v>
      </c>
      <c r="E360" s="113" t="s">
        <v>423</v>
      </c>
      <c r="F360" s="87" t="s">
        <v>413</v>
      </c>
      <c r="G360" s="87">
        <v>99431341</v>
      </c>
      <c r="H360" s="87" t="s">
        <v>119</v>
      </c>
      <c r="I360" s="178">
        <v>-106552.02</v>
      </c>
      <c r="J360" s="196">
        <f>IFERROR(VLOOKUP($B360,#REF!,#REF!,FALSE),0)</f>
        <v>0</v>
      </c>
      <c r="K360" s="176">
        <f>IFERROR(VLOOKUP($B360,#REF!,#REF!,FALSE),0)</f>
        <v>0</v>
      </c>
      <c r="L360" s="176">
        <f>IFERROR(VLOOKUP($B360,#REF!,#REF!,FALSE),0)</f>
        <v>0</v>
      </c>
      <c r="M360" s="176">
        <f>IFERROR(VLOOKUP($B360,#REF!,#REF!,FALSE),0)</f>
        <v>0</v>
      </c>
      <c r="N360" s="176">
        <f>IFERROR(VLOOKUP($B360,#REF!,#REF!,FALSE),0)</f>
        <v>0</v>
      </c>
      <c r="O360" s="177">
        <f>IFERROR(VLOOKUP($B360,#REF!,#REF!,FALSE),0)</f>
        <v>0</v>
      </c>
      <c r="P360" s="176">
        <f>IFERROR(VLOOKUP($B360,#REF!,#REF!,FALSE),0)</f>
        <v>0</v>
      </c>
      <c r="Q360" s="176">
        <f>IFERROR(VLOOKUP($B360,#REF!,#REF!,FALSE),0)</f>
        <v>0</v>
      </c>
      <c r="R360" s="176">
        <f>IFERROR(VLOOKUP($B360,#REF!,#REF!,FALSE),0)</f>
        <v>0</v>
      </c>
      <c r="S360" s="176">
        <f>IFERROR(VLOOKUP($B360,#REF!,#REF!,FALSE),0)</f>
        <v>0</v>
      </c>
      <c r="T360" s="176">
        <f>IFERROR(VLOOKUP($B360,#REF!,#REF!,FALSE),0)</f>
        <v>0</v>
      </c>
      <c r="U360" s="176">
        <f>IFERROR(VLOOKUP($B360,#REF!,#REF!,FALSE),0)</f>
        <v>0</v>
      </c>
      <c r="W360" s="96">
        <f t="shared" si="46"/>
        <v>0</v>
      </c>
      <c r="X360" s="136">
        <f t="shared" si="45"/>
        <v>-106552.02</v>
      </c>
    </row>
    <row r="361" spans="2:24" s="83" customFormat="1" ht="14.25" x14ac:dyDescent="0.2">
      <c r="B361" s="83" t="str">
        <f t="shared" si="38"/>
        <v>99490481</v>
      </c>
      <c r="C361" s="154"/>
      <c r="D361" s="113" t="s">
        <v>55</v>
      </c>
      <c r="E361" s="113" t="s">
        <v>404</v>
      </c>
      <c r="F361" s="87" t="s">
        <v>144</v>
      </c>
      <c r="G361" s="87">
        <v>99490481</v>
      </c>
      <c r="H361" s="87" t="s">
        <v>295</v>
      </c>
      <c r="I361" s="178">
        <v>21761.48</v>
      </c>
      <c r="J361" s="196">
        <f>IFERROR(VLOOKUP($B361,#REF!,#REF!,FALSE),0)</f>
        <v>0</v>
      </c>
      <c r="K361" s="176">
        <f>IFERROR(VLOOKUP($B361,#REF!,#REF!,FALSE),0)</f>
        <v>0</v>
      </c>
      <c r="L361" s="176">
        <f>IFERROR(VLOOKUP($B361,#REF!,#REF!,FALSE),0)</f>
        <v>0</v>
      </c>
      <c r="M361" s="176">
        <f>IFERROR(VLOOKUP($B361,#REF!,#REF!,FALSE),0)</f>
        <v>0</v>
      </c>
      <c r="N361" s="176">
        <f>IFERROR(VLOOKUP($B361,#REF!,#REF!,FALSE),0)</f>
        <v>0</v>
      </c>
      <c r="O361" s="177">
        <f>IFERROR(VLOOKUP($B361,#REF!,#REF!,FALSE),0)</f>
        <v>0</v>
      </c>
      <c r="P361" s="176">
        <f>IFERROR(VLOOKUP($B361,#REF!,#REF!,FALSE),0)</f>
        <v>0</v>
      </c>
      <c r="Q361" s="176">
        <f>IFERROR(VLOOKUP($B361,#REF!,#REF!,FALSE),0)</f>
        <v>0</v>
      </c>
      <c r="R361" s="176">
        <f>IFERROR(VLOOKUP($B361,#REF!,#REF!,FALSE),0)</f>
        <v>0</v>
      </c>
      <c r="S361" s="176">
        <f>IFERROR(VLOOKUP($B361,#REF!,#REF!,FALSE),0)</f>
        <v>0</v>
      </c>
      <c r="T361" s="176">
        <f>IFERROR(VLOOKUP($B361,#REF!,#REF!,FALSE),0)</f>
        <v>0</v>
      </c>
      <c r="U361" s="176">
        <f>IFERROR(VLOOKUP($B361,#REF!,#REF!,FALSE),0)</f>
        <v>0</v>
      </c>
      <c r="W361" s="96">
        <f t="shared" si="46"/>
        <v>0</v>
      </c>
      <c r="X361" s="136">
        <f t="shared" si="45"/>
        <v>21761.48</v>
      </c>
    </row>
    <row r="362" spans="2:24" s="83" customFormat="1" ht="14.25" x14ac:dyDescent="0.2">
      <c r="B362" s="83" t="str">
        <f t="shared" si="38"/>
        <v>99490454</v>
      </c>
      <c r="C362" s="154"/>
      <c r="D362" s="113" t="s">
        <v>55</v>
      </c>
      <c r="E362" s="113" t="s">
        <v>409</v>
      </c>
      <c r="F362" s="87" t="s">
        <v>145</v>
      </c>
      <c r="G362" s="87">
        <v>99490454</v>
      </c>
      <c r="H362" s="87" t="s">
        <v>295</v>
      </c>
      <c r="I362" s="178">
        <v>1436.84</v>
      </c>
      <c r="J362" s="196">
        <f>IFERROR(VLOOKUP($B362,#REF!,#REF!,FALSE),0)</f>
        <v>0</v>
      </c>
      <c r="K362" s="176">
        <f>IFERROR(VLOOKUP($B362,#REF!,#REF!,FALSE),0)</f>
        <v>0</v>
      </c>
      <c r="L362" s="176">
        <f>IFERROR(VLOOKUP($B362,#REF!,#REF!,FALSE),0)</f>
        <v>0</v>
      </c>
      <c r="M362" s="176">
        <f>IFERROR(VLOOKUP($B362,#REF!,#REF!,FALSE),0)</f>
        <v>0</v>
      </c>
      <c r="N362" s="176">
        <f>IFERROR(VLOOKUP($B362,#REF!,#REF!,FALSE),0)</f>
        <v>0</v>
      </c>
      <c r="O362" s="177">
        <f>IFERROR(VLOOKUP($B362,#REF!,#REF!,FALSE),0)</f>
        <v>0</v>
      </c>
      <c r="P362" s="176">
        <f>IFERROR(VLOOKUP($B362,#REF!,#REF!,FALSE),0)</f>
        <v>0</v>
      </c>
      <c r="Q362" s="176">
        <f>IFERROR(VLOOKUP($B362,#REF!,#REF!,FALSE),0)</f>
        <v>0</v>
      </c>
      <c r="R362" s="176">
        <f>IFERROR(VLOOKUP($B362,#REF!,#REF!,FALSE),0)</f>
        <v>0</v>
      </c>
      <c r="S362" s="176">
        <f>IFERROR(VLOOKUP($B362,#REF!,#REF!,FALSE),0)</f>
        <v>0</v>
      </c>
      <c r="T362" s="176">
        <f>IFERROR(VLOOKUP($B362,#REF!,#REF!,FALSE),0)</f>
        <v>0</v>
      </c>
      <c r="U362" s="176">
        <f>IFERROR(VLOOKUP($B362,#REF!,#REF!,FALSE),0)</f>
        <v>0</v>
      </c>
      <c r="W362" s="96">
        <f t="shared" si="46"/>
        <v>0</v>
      </c>
      <c r="X362" s="136">
        <f t="shared" si="45"/>
        <v>1436.84</v>
      </c>
    </row>
    <row r="363" spans="2:24" s="83" customFormat="1" ht="14.25" x14ac:dyDescent="0.2">
      <c r="B363" s="83" t="str">
        <f t="shared" si="38"/>
        <v>99490463</v>
      </c>
      <c r="C363" s="154"/>
      <c r="D363" s="113" t="s">
        <v>55</v>
      </c>
      <c r="E363" s="113" t="s">
        <v>410</v>
      </c>
      <c r="F363" s="87" t="s">
        <v>145</v>
      </c>
      <c r="G363" s="87">
        <v>99490463</v>
      </c>
      <c r="H363" s="87" t="s">
        <v>295</v>
      </c>
      <c r="I363" s="178">
        <v>1436.84</v>
      </c>
      <c r="J363" s="196">
        <f>IFERROR(VLOOKUP($B363,#REF!,#REF!,FALSE),0)</f>
        <v>0</v>
      </c>
      <c r="K363" s="176">
        <f>IFERROR(VLOOKUP($B363,#REF!,#REF!,FALSE),0)</f>
        <v>0</v>
      </c>
      <c r="L363" s="176">
        <f>IFERROR(VLOOKUP($B363,#REF!,#REF!,FALSE),0)</f>
        <v>0</v>
      </c>
      <c r="M363" s="176">
        <f>IFERROR(VLOOKUP($B363,#REF!,#REF!,FALSE),0)</f>
        <v>0</v>
      </c>
      <c r="N363" s="176">
        <f>IFERROR(VLOOKUP($B363,#REF!,#REF!,FALSE),0)</f>
        <v>0</v>
      </c>
      <c r="O363" s="177">
        <f>IFERROR(VLOOKUP($B363,#REF!,#REF!,FALSE),0)</f>
        <v>0</v>
      </c>
      <c r="P363" s="176">
        <f>IFERROR(VLOOKUP($B363,#REF!,#REF!,FALSE),0)</f>
        <v>0</v>
      </c>
      <c r="Q363" s="176">
        <f>IFERROR(VLOOKUP($B363,#REF!,#REF!,FALSE),0)</f>
        <v>0</v>
      </c>
      <c r="R363" s="176">
        <f>IFERROR(VLOOKUP($B363,#REF!,#REF!,FALSE),0)</f>
        <v>0</v>
      </c>
      <c r="S363" s="176">
        <f>IFERROR(VLOOKUP($B363,#REF!,#REF!,FALSE),0)</f>
        <v>0</v>
      </c>
      <c r="T363" s="176">
        <f>IFERROR(VLOOKUP($B363,#REF!,#REF!,FALSE),0)</f>
        <v>0</v>
      </c>
      <c r="U363" s="176">
        <f>IFERROR(VLOOKUP($B363,#REF!,#REF!,FALSE),0)</f>
        <v>0</v>
      </c>
      <c r="W363" s="96">
        <f t="shared" si="46"/>
        <v>0</v>
      </c>
      <c r="X363" s="136">
        <f t="shared" si="45"/>
        <v>1436.84</v>
      </c>
    </row>
    <row r="364" spans="2:24" s="83" customFormat="1" ht="14.25" x14ac:dyDescent="0.2">
      <c r="B364" s="83" t="str">
        <f t="shared" si="38"/>
        <v>99490418</v>
      </c>
      <c r="C364" s="154"/>
      <c r="D364" s="113" t="s">
        <v>55</v>
      </c>
      <c r="E364" s="113" t="s">
        <v>405</v>
      </c>
      <c r="F364" s="87" t="s">
        <v>145</v>
      </c>
      <c r="G364" s="87">
        <v>99490418</v>
      </c>
      <c r="H364" s="87" t="s">
        <v>295</v>
      </c>
      <c r="I364" s="178">
        <v>1156.6000000000001</v>
      </c>
      <c r="J364" s="196">
        <f>IFERROR(VLOOKUP($B364,#REF!,#REF!,FALSE),0)</f>
        <v>0</v>
      </c>
      <c r="K364" s="176">
        <f>IFERROR(VLOOKUP($B364,#REF!,#REF!,FALSE),0)</f>
        <v>0</v>
      </c>
      <c r="L364" s="176">
        <f>IFERROR(VLOOKUP($B364,#REF!,#REF!,FALSE),0)</f>
        <v>0</v>
      </c>
      <c r="M364" s="176">
        <f>IFERROR(VLOOKUP($B364,#REF!,#REF!,FALSE),0)</f>
        <v>0</v>
      </c>
      <c r="N364" s="176">
        <f>IFERROR(VLOOKUP($B364,#REF!,#REF!,FALSE),0)</f>
        <v>0</v>
      </c>
      <c r="O364" s="177">
        <f>IFERROR(VLOOKUP($B364,#REF!,#REF!,FALSE),0)</f>
        <v>0</v>
      </c>
      <c r="P364" s="176">
        <f>IFERROR(VLOOKUP($B364,#REF!,#REF!,FALSE),0)</f>
        <v>0</v>
      </c>
      <c r="Q364" s="176">
        <f>IFERROR(VLOOKUP($B364,#REF!,#REF!,FALSE),0)</f>
        <v>0</v>
      </c>
      <c r="R364" s="176">
        <f>IFERROR(VLOOKUP($B364,#REF!,#REF!,FALSE),0)</f>
        <v>0</v>
      </c>
      <c r="S364" s="176">
        <f>IFERROR(VLOOKUP($B364,#REF!,#REF!,FALSE),0)</f>
        <v>0</v>
      </c>
      <c r="T364" s="176">
        <f>IFERROR(VLOOKUP($B364,#REF!,#REF!,FALSE),0)</f>
        <v>0</v>
      </c>
      <c r="U364" s="176">
        <f>IFERROR(VLOOKUP($B364,#REF!,#REF!,FALSE),0)</f>
        <v>0</v>
      </c>
      <c r="W364" s="96">
        <f t="shared" si="46"/>
        <v>0</v>
      </c>
      <c r="X364" s="136">
        <f t="shared" si="45"/>
        <v>1156.6000000000001</v>
      </c>
    </row>
    <row r="365" spans="2:24" s="83" customFormat="1" ht="14.25" x14ac:dyDescent="0.2">
      <c r="B365" s="83" t="str">
        <f t="shared" si="38"/>
        <v>99490427</v>
      </c>
      <c r="C365" s="154"/>
      <c r="D365" s="113" t="s">
        <v>55</v>
      </c>
      <c r="E365" s="113" t="s">
        <v>406</v>
      </c>
      <c r="F365" s="87" t="s">
        <v>145</v>
      </c>
      <c r="G365" s="87">
        <v>99490427</v>
      </c>
      <c r="H365" s="87" t="s">
        <v>295</v>
      </c>
      <c r="I365" s="178">
        <v>1156.6000000000001</v>
      </c>
      <c r="J365" s="196">
        <f>IFERROR(VLOOKUP($B365,#REF!,#REF!,FALSE),0)</f>
        <v>0</v>
      </c>
      <c r="K365" s="176">
        <f>IFERROR(VLOOKUP($B365,#REF!,#REF!,FALSE),0)</f>
        <v>0</v>
      </c>
      <c r="L365" s="176">
        <f>IFERROR(VLOOKUP($B365,#REF!,#REF!,FALSE),0)</f>
        <v>0</v>
      </c>
      <c r="M365" s="176">
        <f>IFERROR(VLOOKUP($B365,#REF!,#REF!,FALSE),0)</f>
        <v>0</v>
      </c>
      <c r="N365" s="176">
        <f>IFERROR(VLOOKUP($B365,#REF!,#REF!,FALSE),0)</f>
        <v>0</v>
      </c>
      <c r="O365" s="177">
        <f>IFERROR(VLOOKUP($B365,#REF!,#REF!,FALSE),0)</f>
        <v>0</v>
      </c>
      <c r="P365" s="176">
        <f>IFERROR(VLOOKUP($B365,#REF!,#REF!,FALSE),0)</f>
        <v>0</v>
      </c>
      <c r="Q365" s="176">
        <f>IFERROR(VLOOKUP($B365,#REF!,#REF!,FALSE),0)</f>
        <v>0</v>
      </c>
      <c r="R365" s="176">
        <f>IFERROR(VLOOKUP($B365,#REF!,#REF!,FALSE),0)</f>
        <v>0</v>
      </c>
      <c r="S365" s="176">
        <f>IFERROR(VLOOKUP($B365,#REF!,#REF!,FALSE),0)</f>
        <v>0</v>
      </c>
      <c r="T365" s="176">
        <f>IFERROR(VLOOKUP($B365,#REF!,#REF!,FALSE),0)</f>
        <v>0</v>
      </c>
      <c r="U365" s="176">
        <f>IFERROR(VLOOKUP($B365,#REF!,#REF!,FALSE),0)</f>
        <v>0</v>
      </c>
      <c r="W365" s="96">
        <f t="shared" si="46"/>
        <v>0</v>
      </c>
      <c r="X365" s="136">
        <f t="shared" si="45"/>
        <v>1156.6000000000001</v>
      </c>
    </row>
    <row r="366" spans="2:24" s="83" customFormat="1" ht="14.25" x14ac:dyDescent="0.2">
      <c r="B366" s="83" t="str">
        <f t="shared" si="38"/>
        <v>99490472</v>
      </c>
      <c r="C366" s="154"/>
      <c r="D366" s="113" t="s">
        <v>55</v>
      </c>
      <c r="E366" s="113" t="s">
        <v>411</v>
      </c>
      <c r="F366" s="87" t="s">
        <v>145</v>
      </c>
      <c r="G366" s="87">
        <v>99490472</v>
      </c>
      <c r="H366" s="87" t="s">
        <v>295</v>
      </c>
      <c r="I366" s="178">
        <v>1156.6000000000001</v>
      </c>
      <c r="J366" s="196">
        <f>IFERROR(VLOOKUP($B366,#REF!,#REF!,FALSE),0)</f>
        <v>0</v>
      </c>
      <c r="K366" s="176">
        <f>IFERROR(VLOOKUP($B366,#REF!,#REF!,FALSE),0)</f>
        <v>0</v>
      </c>
      <c r="L366" s="176">
        <f>IFERROR(VLOOKUP($B366,#REF!,#REF!,FALSE),0)</f>
        <v>0</v>
      </c>
      <c r="M366" s="176">
        <f>IFERROR(VLOOKUP($B366,#REF!,#REF!,FALSE),0)</f>
        <v>0</v>
      </c>
      <c r="N366" s="176">
        <f>IFERROR(VLOOKUP($B366,#REF!,#REF!,FALSE),0)</f>
        <v>0</v>
      </c>
      <c r="O366" s="177">
        <f>IFERROR(VLOOKUP($B366,#REF!,#REF!,FALSE),0)</f>
        <v>0</v>
      </c>
      <c r="P366" s="176">
        <f>IFERROR(VLOOKUP($B366,#REF!,#REF!,FALSE),0)</f>
        <v>0</v>
      </c>
      <c r="Q366" s="176">
        <f>IFERROR(VLOOKUP($B366,#REF!,#REF!,FALSE),0)</f>
        <v>0</v>
      </c>
      <c r="R366" s="176">
        <f>IFERROR(VLOOKUP($B366,#REF!,#REF!,FALSE),0)</f>
        <v>0</v>
      </c>
      <c r="S366" s="176">
        <f>IFERROR(VLOOKUP($B366,#REF!,#REF!,FALSE),0)</f>
        <v>0</v>
      </c>
      <c r="T366" s="176">
        <f>IFERROR(VLOOKUP($B366,#REF!,#REF!,FALSE),0)</f>
        <v>0</v>
      </c>
      <c r="U366" s="176">
        <f>IFERROR(VLOOKUP($B366,#REF!,#REF!,FALSE),0)</f>
        <v>0</v>
      </c>
      <c r="W366" s="96">
        <f t="shared" si="46"/>
        <v>0</v>
      </c>
      <c r="X366" s="136">
        <f t="shared" si="45"/>
        <v>1156.6000000000001</v>
      </c>
    </row>
    <row r="367" spans="2:24" s="83" customFormat="1" ht="14.25" x14ac:dyDescent="0.2">
      <c r="B367" s="83" t="str">
        <f t="shared" si="38"/>
        <v>99490436</v>
      </c>
      <c r="C367" s="154"/>
      <c r="D367" s="113" t="s">
        <v>55</v>
      </c>
      <c r="E367" s="113" t="s">
        <v>407</v>
      </c>
      <c r="F367" s="87" t="s">
        <v>145</v>
      </c>
      <c r="G367" s="87">
        <v>99490436</v>
      </c>
      <c r="H367" s="87" t="s">
        <v>295</v>
      </c>
      <c r="I367" s="178">
        <v>1094.17</v>
      </c>
      <c r="J367" s="196">
        <f>IFERROR(VLOOKUP($B367,#REF!,#REF!,FALSE),0)</f>
        <v>0</v>
      </c>
      <c r="K367" s="176">
        <f>IFERROR(VLOOKUP($B367,#REF!,#REF!,FALSE),0)</f>
        <v>0</v>
      </c>
      <c r="L367" s="176">
        <f>IFERROR(VLOOKUP($B367,#REF!,#REF!,FALSE),0)</f>
        <v>0</v>
      </c>
      <c r="M367" s="176">
        <f>IFERROR(VLOOKUP($B367,#REF!,#REF!,FALSE),0)</f>
        <v>0</v>
      </c>
      <c r="N367" s="176">
        <f>IFERROR(VLOOKUP($B367,#REF!,#REF!,FALSE),0)</f>
        <v>0</v>
      </c>
      <c r="O367" s="177">
        <f>IFERROR(VLOOKUP($B367,#REF!,#REF!,FALSE),0)</f>
        <v>0</v>
      </c>
      <c r="P367" s="176">
        <f>IFERROR(VLOOKUP($B367,#REF!,#REF!,FALSE),0)</f>
        <v>0</v>
      </c>
      <c r="Q367" s="176">
        <f>IFERROR(VLOOKUP($B367,#REF!,#REF!,FALSE),0)</f>
        <v>0</v>
      </c>
      <c r="R367" s="176">
        <f>IFERROR(VLOOKUP($B367,#REF!,#REF!,FALSE),0)</f>
        <v>0</v>
      </c>
      <c r="S367" s="176">
        <f>IFERROR(VLOOKUP($B367,#REF!,#REF!,FALSE),0)</f>
        <v>0</v>
      </c>
      <c r="T367" s="176">
        <f>IFERROR(VLOOKUP($B367,#REF!,#REF!,FALSE),0)</f>
        <v>0</v>
      </c>
      <c r="U367" s="176">
        <f>IFERROR(VLOOKUP($B367,#REF!,#REF!,FALSE),0)</f>
        <v>0</v>
      </c>
      <c r="W367" s="96">
        <f t="shared" si="46"/>
        <v>0</v>
      </c>
      <c r="X367" s="136">
        <f t="shared" si="45"/>
        <v>1094.17</v>
      </c>
    </row>
    <row r="368" spans="2:24" s="83" customFormat="1" ht="14.25" x14ac:dyDescent="0.2">
      <c r="B368" s="83" t="str">
        <f t="shared" si="38"/>
        <v>99490445</v>
      </c>
      <c r="C368" s="154"/>
      <c r="D368" s="113" t="s">
        <v>55</v>
      </c>
      <c r="E368" s="113" t="s">
        <v>408</v>
      </c>
      <c r="F368" s="87" t="s">
        <v>145</v>
      </c>
      <c r="G368" s="87">
        <v>99490445</v>
      </c>
      <c r="H368" s="87" t="s">
        <v>295</v>
      </c>
      <c r="I368" s="178">
        <v>1094.17</v>
      </c>
      <c r="J368" s="196">
        <f>IFERROR(VLOOKUP($B368,#REF!,#REF!,FALSE),0)</f>
        <v>0</v>
      </c>
      <c r="K368" s="176">
        <f>IFERROR(VLOOKUP($B368,#REF!,#REF!,FALSE),0)</f>
        <v>0</v>
      </c>
      <c r="L368" s="176">
        <f>IFERROR(VLOOKUP($B368,#REF!,#REF!,FALSE),0)</f>
        <v>0</v>
      </c>
      <c r="M368" s="176">
        <f>IFERROR(VLOOKUP($B368,#REF!,#REF!,FALSE),0)</f>
        <v>0</v>
      </c>
      <c r="N368" s="176">
        <f>IFERROR(VLOOKUP($B368,#REF!,#REF!,FALSE),0)</f>
        <v>0</v>
      </c>
      <c r="O368" s="177">
        <f>IFERROR(VLOOKUP($B368,#REF!,#REF!,FALSE),0)</f>
        <v>0</v>
      </c>
      <c r="P368" s="176">
        <f>IFERROR(VLOOKUP($B368,#REF!,#REF!,FALSE),0)</f>
        <v>0</v>
      </c>
      <c r="Q368" s="176">
        <f>IFERROR(VLOOKUP($B368,#REF!,#REF!,FALSE),0)</f>
        <v>0</v>
      </c>
      <c r="R368" s="176">
        <f>IFERROR(VLOOKUP($B368,#REF!,#REF!,FALSE),0)</f>
        <v>0</v>
      </c>
      <c r="S368" s="176">
        <f>IFERROR(VLOOKUP($B368,#REF!,#REF!,FALSE),0)</f>
        <v>0</v>
      </c>
      <c r="T368" s="176">
        <f>IFERROR(VLOOKUP($B368,#REF!,#REF!,FALSE),0)</f>
        <v>0</v>
      </c>
      <c r="U368" s="176">
        <f>IFERROR(VLOOKUP($B368,#REF!,#REF!,FALSE),0)</f>
        <v>0</v>
      </c>
      <c r="W368" s="96">
        <f t="shared" si="46"/>
        <v>0</v>
      </c>
      <c r="X368" s="136">
        <f t="shared" si="45"/>
        <v>1094.17</v>
      </c>
    </row>
    <row r="369" spans="2:24" s="83" customFormat="1" ht="14.25" x14ac:dyDescent="0.2">
      <c r="C369" s="154"/>
      <c r="D369" s="96"/>
      <c r="E369" s="96"/>
      <c r="F369" s="96"/>
      <c r="G369" s="115"/>
      <c r="H369" s="96"/>
      <c r="I369" s="125"/>
      <c r="J369" s="197"/>
      <c r="K369" s="96"/>
      <c r="L369" s="96"/>
      <c r="M369" s="96"/>
      <c r="N369" s="96"/>
      <c r="O369" s="96"/>
      <c r="P369" s="96"/>
      <c r="Q369" s="96"/>
      <c r="R369" s="96"/>
      <c r="S369" s="96"/>
      <c r="T369" s="96"/>
      <c r="U369" s="96"/>
      <c r="V369" s="96"/>
      <c r="W369" s="96"/>
    </row>
    <row r="370" spans="2:24" s="83" customFormat="1" x14ac:dyDescent="0.25">
      <c r="C370" s="154"/>
      <c r="D370" s="104" t="s">
        <v>138</v>
      </c>
      <c r="E370" s="103"/>
      <c r="F370" s="87"/>
      <c r="G370" s="87"/>
      <c r="H370" s="87"/>
      <c r="I370" s="105">
        <v>232322.13000000035</v>
      </c>
      <c r="J370" s="191">
        <f t="shared" ref="J370:U370" si="47">SUM(J223:J369)</f>
        <v>0</v>
      </c>
      <c r="K370" s="105">
        <f t="shared" si="47"/>
        <v>0</v>
      </c>
      <c r="L370" s="105">
        <f t="shared" si="47"/>
        <v>0</v>
      </c>
      <c r="M370" s="105">
        <f t="shared" si="47"/>
        <v>0</v>
      </c>
      <c r="N370" s="105">
        <f t="shared" si="47"/>
        <v>0</v>
      </c>
      <c r="O370" s="105">
        <f t="shared" si="47"/>
        <v>0</v>
      </c>
      <c r="P370" s="105">
        <f t="shared" si="47"/>
        <v>0</v>
      </c>
      <c r="Q370" s="105">
        <f t="shared" si="47"/>
        <v>0</v>
      </c>
      <c r="R370" s="105">
        <f t="shared" si="47"/>
        <v>0</v>
      </c>
      <c r="S370" s="105">
        <f t="shared" si="47"/>
        <v>0</v>
      </c>
      <c r="T370" s="105">
        <f t="shared" si="47"/>
        <v>0</v>
      </c>
      <c r="U370" s="105">
        <f t="shared" si="47"/>
        <v>0</v>
      </c>
      <c r="W370" s="105">
        <f>SUM(W223:W369)</f>
        <v>0</v>
      </c>
    </row>
    <row r="371" spans="2:24" s="83" customFormat="1" x14ac:dyDescent="0.25">
      <c r="C371" s="154"/>
      <c r="D371" s="104" t="s">
        <v>439</v>
      </c>
      <c r="E371" s="103"/>
      <c r="F371" s="87"/>
      <c r="G371" s="87"/>
      <c r="H371" s="87"/>
      <c r="I371" s="106"/>
      <c r="J371" s="192"/>
      <c r="K371" s="106"/>
      <c r="L371" s="106"/>
      <c r="M371" s="106"/>
      <c r="N371" s="106"/>
      <c r="O371" s="106"/>
      <c r="P371" s="106"/>
      <c r="Q371" s="106"/>
      <c r="R371" s="106"/>
      <c r="S371" s="106"/>
      <c r="T371" s="106"/>
      <c r="U371" s="106"/>
      <c r="W371" s="106"/>
    </row>
    <row r="372" spans="2:24" s="83" customFormat="1" ht="14.25" x14ac:dyDescent="0.2">
      <c r="C372" s="154"/>
      <c r="F372" s="87"/>
      <c r="G372" s="87"/>
      <c r="H372" s="87"/>
      <c r="I372" s="125"/>
      <c r="J372" s="186"/>
    </row>
    <row r="373" spans="2:24" s="83" customFormat="1" ht="14.25" x14ac:dyDescent="0.2">
      <c r="C373" s="154"/>
      <c r="D373" s="92" t="s">
        <v>61</v>
      </c>
      <c r="E373" s="92"/>
      <c r="F373" s="87"/>
      <c r="G373" s="87"/>
      <c r="H373" s="87"/>
      <c r="I373" s="125"/>
      <c r="J373" s="186"/>
    </row>
    <row r="374" spans="2:24" s="83" customFormat="1" ht="14.25" x14ac:dyDescent="0.2">
      <c r="B374" s="83" t="str">
        <f t="shared" ref="B374:B385" si="48">TEXT(G374,0)</f>
        <v>99265610</v>
      </c>
      <c r="C374" s="154"/>
      <c r="D374" s="113" t="s">
        <v>251</v>
      </c>
      <c r="E374" s="113" t="s">
        <v>431</v>
      </c>
      <c r="F374" s="87" t="s">
        <v>436</v>
      </c>
      <c r="G374" s="87">
        <v>99265610</v>
      </c>
      <c r="H374" s="125" t="s">
        <v>118</v>
      </c>
      <c r="I374" s="178">
        <v>-10510.6</v>
      </c>
      <c r="J374" s="196">
        <f>IFERROR(VLOOKUP($B374,#REF!,#REF!,FALSE),0)</f>
        <v>0</v>
      </c>
      <c r="K374" s="176">
        <f>IFERROR(VLOOKUP($B374,#REF!,#REF!,FALSE),0)</f>
        <v>0</v>
      </c>
      <c r="L374" s="176">
        <f>IFERROR(VLOOKUP($B374,#REF!,#REF!,FALSE),0)</f>
        <v>0</v>
      </c>
      <c r="M374" s="176">
        <f>IFERROR(VLOOKUP($B374,#REF!,#REF!,FALSE),0)</f>
        <v>0</v>
      </c>
      <c r="N374" s="176">
        <f>IFERROR(VLOOKUP($B374,#REF!,#REF!,FALSE),0)</f>
        <v>0</v>
      </c>
      <c r="O374" s="177">
        <f>IFERROR(VLOOKUP($B374,#REF!,#REF!,FALSE),0)</f>
        <v>0</v>
      </c>
      <c r="P374" s="176">
        <f>IFERROR(VLOOKUP($B374,#REF!,#REF!,FALSE),0)</f>
        <v>0</v>
      </c>
      <c r="Q374" s="176">
        <f>IFERROR(VLOOKUP($B374,#REF!,#REF!,FALSE),0)</f>
        <v>0</v>
      </c>
      <c r="R374" s="176">
        <f>IFERROR(VLOOKUP($B374,#REF!,#REF!,FALSE),0)</f>
        <v>0</v>
      </c>
      <c r="S374" s="176">
        <f>IFERROR(VLOOKUP($B374,#REF!,#REF!,FALSE),0)</f>
        <v>0</v>
      </c>
      <c r="T374" s="176">
        <f>IFERROR(VLOOKUP($B374,#REF!,#REF!,FALSE),0)</f>
        <v>0</v>
      </c>
      <c r="U374" s="176">
        <f>IFERROR(VLOOKUP($B374,#REF!,#REF!,FALSE),0)</f>
        <v>0</v>
      </c>
      <c r="W374" s="96">
        <f t="shared" ref="W374:W385" si="49">SUM(J374:U374)</f>
        <v>0</v>
      </c>
      <c r="X374" s="136">
        <f t="shared" ref="X374:X385" si="50">I374-W374</f>
        <v>-10510.6</v>
      </c>
    </row>
    <row r="375" spans="2:24" s="83" customFormat="1" ht="14.25" x14ac:dyDescent="0.2">
      <c r="B375" s="83" t="str">
        <f t="shared" si="48"/>
        <v>253622</v>
      </c>
      <c r="C375" s="154"/>
      <c r="D375" s="113" t="s">
        <v>251</v>
      </c>
      <c r="E375" s="113" t="s">
        <v>432</v>
      </c>
      <c r="F375" s="87" t="s">
        <v>145</v>
      </c>
      <c r="G375" s="87">
        <v>253622</v>
      </c>
      <c r="H375" s="125" t="s">
        <v>118</v>
      </c>
      <c r="I375" s="178">
        <v>-13230.62</v>
      </c>
      <c r="J375" s="196">
        <f>IFERROR(VLOOKUP($B375,#REF!,#REF!,FALSE),0)</f>
        <v>0</v>
      </c>
      <c r="K375" s="176">
        <f>IFERROR(VLOOKUP($B375,#REF!,#REF!,FALSE),0)</f>
        <v>0</v>
      </c>
      <c r="L375" s="176">
        <f>IFERROR(VLOOKUP($B375,#REF!,#REF!,FALSE),0)</f>
        <v>0</v>
      </c>
      <c r="M375" s="176">
        <f>IFERROR(VLOOKUP($B375,#REF!,#REF!,FALSE),0)</f>
        <v>0</v>
      </c>
      <c r="N375" s="176">
        <f>IFERROR(VLOOKUP($B375,#REF!,#REF!,FALSE),0)</f>
        <v>0</v>
      </c>
      <c r="O375" s="177">
        <f>IFERROR(VLOOKUP($B375,#REF!,#REF!,FALSE),0)</f>
        <v>0</v>
      </c>
      <c r="P375" s="176">
        <f>IFERROR(VLOOKUP($B375,#REF!,#REF!,FALSE),0)</f>
        <v>0</v>
      </c>
      <c r="Q375" s="176">
        <f>IFERROR(VLOOKUP($B375,#REF!,#REF!,FALSE),0)</f>
        <v>0</v>
      </c>
      <c r="R375" s="176">
        <f>IFERROR(VLOOKUP($B375,#REF!,#REF!,FALSE),0)</f>
        <v>0</v>
      </c>
      <c r="S375" s="176">
        <f>IFERROR(VLOOKUP($B375,#REF!,#REF!,FALSE),0)</f>
        <v>0</v>
      </c>
      <c r="T375" s="176">
        <f>IFERROR(VLOOKUP($B375,#REF!,#REF!,FALSE),0)</f>
        <v>0</v>
      </c>
      <c r="U375" s="176">
        <f>IFERROR(VLOOKUP($B375,#REF!,#REF!,FALSE),0)</f>
        <v>0</v>
      </c>
      <c r="W375" s="96">
        <f t="shared" si="49"/>
        <v>0</v>
      </c>
      <c r="X375" s="136">
        <f t="shared" si="50"/>
        <v>-13230.62</v>
      </c>
    </row>
    <row r="376" spans="2:24" s="83" customFormat="1" ht="14.25" x14ac:dyDescent="0.2">
      <c r="B376" s="83" t="str">
        <f t="shared" si="48"/>
        <v>99265607</v>
      </c>
      <c r="C376" s="154"/>
      <c r="D376" s="113" t="s">
        <v>252</v>
      </c>
      <c r="E376" s="113" t="s">
        <v>431</v>
      </c>
      <c r="F376" s="87" t="s">
        <v>437</v>
      </c>
      <c r="G376" s="87">
        <v>99265607</v>
      </c>
      <c r="H376" s="125" t="s">
        <v>118</v>
      </c>
      <c r="I376" s="178">
        <v>-12073.460000000001</v>
      </c>
      <c r="J376" s="196">
        <f>IFERROR(VLOOKUP($B376,#REF!,#REF!,FALSE),0)</f>
        <v>0</v>
      </c>
      <c r="K376" s="176">
        <f>IFERROR(VLOOKUP($B376,#REF!,#REF!,FALSE),0)</f>
        <v>0</v>
      </c>
      <c r="L376" s="176">
        <f>IFERROR(VLOOKUP($B376,#REF!,#REF!,FALSE),0)</f>
        <v>0</v>
      </c>
      <c r="M376" s="176">
        <f>IFERROR(VLOOKUP($B376,#REF!,#REF!,FALSE),0)</f>
        <v>0</v>
      </c>
      <c r="N376" s="176">
        <f>IFERROR(VLOOKUP($B376,#REF!,#REF!,FALSE),0)</f>
        <v>0</v>
      </c>
      <c r="O376" s="177">
        <f>IFERROR(VLOOKUP($B376,#REF!,#REF!,FALSE),0)</f>
        <v>0</v>
      </c>
      <c r="P376" s="176">
        <f>IFERROR(VLOOKUP($B376,#REF!,#REF!,FALSE),0)</f>
        <v>0</v>
      </c>
      <c r="Q376" s="176">
        <f>IFERROR(VLOOKUP($B376,#REF!,#REF!,FALSE),0)</f>
        <v>0</v>
      </c>
      <c r="R376" s="176">
        <f>IFERROR(VLOOKUP($B376,#REF!,#REF!,FALSE),0)</f>
        <v>0</v>
      </c>
      <c r="S376" s="176">
        <f>IFERROR(VLOOKUP($B376,#REF!,#REF!,FALSE),0)</f>
        <v>0</v>
      </c>
      <c r="T376" s="176">
        <f>IFERROR(VLOOKUP($B376,#REF!,#REF!,FALSE),0)</f>
        <v>0</v>
      </c>
      <c r="U376" s="176">
        <f>IFERROR(VLOOKUP($B376,#REF!,#REF!,FALSE),0)</f>
        <v>0</v>
      </c>
      <c r="W376" s="96">
        <f t="shared" si="49"/>
        <v>0</v>
      </c>
      <c r="X376" s="136">
        <f t="shared" si="50"/>
        <v>-12073.460000000001</v>
      </c>
    </row>
    <row r="377" spans="2:24" s="83" customFormat="1" ht="14.25" x14ac:dyDescent="0.2">
      <c r="B377" s="83" t="str">
        <f t="shared" si="48"/>
        <v>253681</v>
      </c>
      <c r="C377" s="154"/>
      <c r="D377" s="113" t="s">
        <v>252</v>
      </c>
      <c r="E377" s="113" t="s">
        <v>433</v>
      </c>
      <c r="F377" s="87" t="s">
        <v>145</v>
      </c>
      <c r="G377" s="87">
        <v>253681</v>
      </c>
      <c r="H377" s="125" t="s">
        <v>118</v>
      </c>
      <c r="I377" s="178">
        <v>-12266.62</v>
      </c>
      <c r="J377" s="196">
        <f>IFERROR(VLOOKUP($B377,#REF!,#REF!,FALSE),0)</f>
        <v>0</v>
      </c>
      <c r="K377" s="176">
        <f>IFERROR(VLOOKUP($B377,#REF!,#REF!,FALSE),0)</f>
        <v>0</v>
      </c>
      <c r="L377" s="176">
        <f>IFERROR(VLOOKUP($B377,#REF!,#REF!,FALSE),0)</f>
        <v>0</v>
      </c>
      <c r="M377" s="176">
        <f>IFERROR(VLOOKUP($B377,#REF!,#REF!,FALSE),0)</f>
        <v>0</v>
      </c>
      <c r="N377" s="176">
        <f>IFERROR(VLOOKUP($B377,#REF!,#REF!,FALSE),0)</f>
        <v>0</v>
      </c>
      <c r="O377" s="177">
        <f>IFERROR(VLOOKUP($B377,#REF!,#REF!,FALSE),0)</f>
        <v>0</v>
      </c>
      <c r="P377" s="176">
        <f>IFERROR(VLOOKUP($B377,#REF!,#REF!,FALSE),0)</f>
        <v>0</v>
      </c>
      <c r="Q377" s="176">
        <f>IFERROR(VLOOKUP($B377,#REF!,#REF!,FALSE),0)</f>
        <v>0</v>
      </c>
      <c r="R377" s="176">
        <f>IFERROR(VLOOKUP($B377,#REF!,#REF!,FALSE),0)</f>
        <v>0</v>
      </c>
      <c r="S377" s="176">
        <f>IFERROR(VLOOKUP($B377,#REF!,#REF!,FALSE),0)</f>
        <v>0</v>
      </c>
      <c r="T377" s="176">
        <f>IFERROR(VLOOKUP($B377,#REF!,#REF!,FALSE),0)</f>
        <v>0</v>
      </c>
      <c r="U377" s="176">
        <f>IFERROR(VLOOKUP($B377,#REF!,#REF!,FALSE),0)</f>
        <v>0</v>
      </c>
      <c r="W377" s="96">
        <f t="shared" si="49"/>
        <v>0</v>
      </c>
      <c r="X377" s="136">
        <f t="shared" si="50"/>
        <v>-12266.62</v>
      </c>
    </row>
    <row r="378" spans="2:24" s="83" customFormat="1" ht="14.25" x14ac:dyDescent="0.2">
      <c r="B378" s="83" t="str">
        <f t="shared" si="48"/>
        <v>99387417</v>
      </c>
      <c r="C378" s="154"/>
      <c r="D378" s="113" t="s">
        <v>253</v>
      </c>
      <c r="E378" s="113" t="s">
        <v>434</v>
      </c>
      <c r="F378" s="87" t="s">
        <v>256</v>
      </c>
      <c r="G378" s="87">
        <v>99387417</v>
      </c>
      <c r="H378" s="125" t="s">
        <v>118</v>
      </c>
      <c r="I378" s="178">
        <v>-65003.98</v>
      </c>
      <c r="J378" s="196">
        <f>IFERROR(VLOOKUP($B378,#REF!,#REF!,FALSE),0)</f>
        <v>0</v>
      </c>
      <c r="K378" s="176">
        <f>IFERROR(VLOOKUP($B378,#REF!,#REF!,FALSE),0)</f>
        <v>0</v>
      </c>
      <c r="L378" s="176">
        <f>IFERROR(VLOOKUP($B378,#REF!,#REF!,FALSE),0)</f>
        <v>0</v>
      </c>
      <c r="M378" s="176">
        <f>IFERROR(VLOOKUP($B378,#REF!,#REF!,FALSE),0)</f>
        <v>0</v>
      </c>
      <c r="N378" s="176">
        <f>IFERROR(VLOOKUP($B378,#REF!,#REF!,FALSE),0)</f>
        <v>0</v>
      </c>
      <c r="O378" s="177">
        <f>IFERROR(VLOOKUP($B378,#REF!,#REF!,FALSE),0)</f>
        <v>0</v>
      </c>
      <c r="P378" s="176">
        <f>IFERROR(VLOOKUP($B378,#REF!,#REF!,FALSE),0)</f>
        <v>0</v>
      </c>
      <c r="Q378" s="176">
        <f>IFERROR(VLOOKUP($B378,#REF!,#REF!,FALSE),0)</f>
        <v>0</v>
      </c>
      <c r="R378" s="176">
        <f>IFERROR(VLOOKUP($B378,#REF!,#REF!,FALSE),0)</f>
        <v>0</v>
      </c>
      <c r="S378" s="176">
        <f>IFERROR(VLOOKUP($B378,#REF!,#REF!,FALSE),0)</f>
        <v>0</v>
      </c>
      <c r="T378" s="176">
        <f>IFERROR(VLOOKUP($B378,#REF!,#REF!,FALSE),0)</f>
        <v>0</v>
      </c>
      <c r="U378" s="176">
        <f>IFERROR(VLOOKUP($B378,#REF!,#REF!,FALSE),0)</f>
        <v>0</v>
      </c>
      <c r="W378" s="96">
        <f t="shared" si="49"/>
        <v>0</v>
      </c>
      <c r="X378" s="136">
        <f t="shared" si="50"/>
        <v>-65003.98</v>
      </c>
    </row>
    <row r="379" spans="2:24" s="83" customFormat="1" ht="14.25" x14ac:dyDescent="0.2">
      <c r="B379" s="83" t="str">
        <f t="shared" si="48"/>
        <v>99387414</v>
      </c>
      <c r="C379" s="154"/>
      <c r="D379" s="113" t="s">
        <v>253</v>
      </c>
      <c r="E379" s="113" t="s">
        <v>435</v>
      </c>
      <c r="F379" s="87" t="s">
        <v>256</v>
      </c>
      <c r="G379" s="87">
        <v>99387414</v>
      </c>
      <c r="H379" s="125" t="s">
        <v>118</v>
      </c>
      <c r="I379" s="178">
        <v>-79996.5</v>
      </c>
      <c r="J379" s="196">
        <f>IFERROR(VLOOKUP($B379,#REF!,#REF!,FALSE),0)</f>
        <v>0</v>
      </c>
      <c r="K379" s="176">
        <f>IFERROR(VLOOKUP($B379,#REF!,#REF!,FALSE),0)</f>
        <v>0</v>
      </c>
      <c r="L379" s="176">
        <f>IFERROR(VLOOKUP($B379,#REF!,#REF!,FALSE),0)</f>
        <v>0</v>
      </c>
      <c r="M379" s="176">
        <f>IFERROR(VLOOKUP($B379,#REF!,#REF!,FALSE),0)</f>
        <v>0</v>
      </c>
      <c r="N379" s="176">
        <f>IFERROR(VLOOKUP($B379,#REF!,#REF!,FALSE),0)</f>
        <v>0</v>
      </c>
      <c r="O379" s="177">
        <f>IFERROR(VLOOKUP($B379,#REF!,#REF!,FALSE),0)</f>
        <v>0</v>
      </c>
      <c r="P379" s="176">
        <f>IFERROR(VLOOKUP($B379,#REF!,#REF!,FALSE),0)</f>
        <v>0</v>
      </c>
      <c r="Q379" s="176">
        <f>IFERROR(VLOOKUP($B379,#REF!,#REF!,FALSE),0)</f>
        <v>0</v>
      </c>
      <c r="R379" s="176">
        <f>IFERROR(VLOOKUP($B379,#REF!,#REF!,FALSE),0)</f>
        <v>0</v>
      </c>
      <c r="S379" s="176">
        <f>IFERROR(VLOOKUP($B379,#REF!,#REF!,FALSE),0)</f>
        <v>0</v>
      </c>
      <c r="T379" s="176">
        <f>IFERROR(VLOOKUP($B379,#REF!,#REF!,FALSE),0)</f>
        <v>0</v>
      </c>
      <c r="U379" s="176">
        <f>IFERROR(VLOOKUP($B379,#REF!,#REF!,FALSE),0)</f>
        <v>0</v>
      </c>
      <c r="W379" s="96">
        <f t="shared" si="49"/>
        <v>0</v>
      </c>
      <c r="X379" s="136">
        <f t="shared" si="50"/>
        <v>-79996.5</v>
      </c>
    </row>
    <row r="380" spans="2:24" s="83" customFormat="1" ht="14.25" x14ac:dyDescent="0.2">
      <c r="B380" s="83" t="str">
        <f t="shared" si="48"/>
        <v>99490325</v>
      </c>
      <c r="C380" s="154"/>
      <c r="D380" s="113" t="s">
        <v>251</v>
      </c>
      <c r="E380" s="113" t="s">
        <v>432</v>
      </c>
      <c r="F380" s="87" t="s">
        <v>145</v>
      </c>
      <c r="G380" s="87">
        <v>99490325</v>
      </c>
      <c r="H380" s="125" t="s">
        <v>295</v>
      </c>
      <c r="I380" s="178">
        <v>13230.62</v>
      </c>
      <c r="J380" s="196">
        <f>IFERROR(VLOOKUP($B380,#REF!,#REF!,FALSE),0)</f>
        <v>0</v>
      </c>
      <c r="K380" s="176">
        <f>IFERROR(VLOOKUP($B380,#REF!,#REF!,FALSE),0)</f>
        <v>0</v>
      </c>
      <c r="L380" s="176">
        <f>IFERROR(VLOOKUP($B380,#REF!,#REF!,FALSE),0)</f>
        <v>0</v>
      </c>
      <c r="M380" s="176">
        <f>IFERROR(VLOOKUP($B380,#REF!,#REF!,FALSE),0)</f>
        <v>0</v>
      </c>
      <c r="N380" s="176">
        <f>IFERROR(VLOOKUP($B380,#REF!,#REF!,FALSE),0)</f>
        <v>0</v>
      </c>
      <c r="O380" s="177">
        <f>IFERROR(VLOOKUP($B380,#REF!,#REF!,FALSE),0)</f>
        <v>0</v>
      </c>
      <c r="P380" s="176">
        <f>IFERROR(VLOOKUP($B380,#REF!,#REF!,FALSE),0)</f>
        <v>0</v>
      </c>
      <c r="Q380" s="176">
        <f>IFERROR(VLOOKUP($B380,#REF!,#REF!,FALSE),0)</f>
        <v>0</v>
      </c>
      <c r="R380" s="176">
        <f>IFERROR(VLOOKUP($B380,#REF!,#REF!,FALSE),0)</f>
        <v>0</v>
      </c>
      <c r="S380" s="176">
        <f>IFERROR(VLOOKUP($B380,#REF!,#REF!,FALSE),0)</f>
        <v>0</v>
      </c>
      <c r="T380" s="176">
        <f>IFERROR(VLOOKUP($B380,#REF!,#REF!,FALSE),0)</f>
        <v>0</v>
      </c>
      <c r="U380" s="176">
        <f>IFERROR(VLOOKUP($B380,#REF!,#REF!,FALSE),0)</f>
        <v>0</v>
      </c>
      <c r="W380" s="96">
        <f t="shared" si="49"/>
        <v>0</v>
      </c>
      <c r="X380" s="136">
        <f t="shared" si="50"/>
        <v>13230.62</v>
      </c>
    </row>
    <row r="381" spans="2:24" s="83" customFormat="1" ht="14.25" x14ac:dyDescent="0.2">
      <c r="B381" s="83" t="str">
        <f t="shared" si="48"/>
        <v>99490316</v>
      </c>
      <c r="C381" s="154"/>
      <c r="D381" s="113" t="s">
        <v>251</v>
      </c>
      <c r="E381" s="113" t="s">
        <v>431</v>
      </c>
      <c r="F381" s="87" t="s">
        <v>436</v>
      </c>
      <c r="G381" s="87">
        <v>99490316</v>
      </c>
      <c r="H381" s="125" t="s">
        <v>295</v>
      </c>
      <c r="I381" s="178">
        <v>10510.6</v>
      </c>
      <c r="J381" s="196">
        <f>IFERROR(VLOOKUP($B381,#REF!,#REF!,FALSE),0)</f>
        <v>0</v>
      </c>
      <c r="K381" s="176">
        <f>IFERROR(VLOOKUP($B381,#REF!,#REF!,FALSE),0)</f>
        <v>0</v>
      </c>
      <c r="L381" s="176">
        <f>IFERROR(VLOOKUP($B381,#REF!,#REF!,FALSE),0)</f>
        <v>0</v>
      </c>
      <c r="M381" s="176">
        <f>IFERROR(VLOOKUP($B381,#REF!,#REF!,FALSE),0)</f>
        <v>0</v>
      </c>
      <c r="N381" s="176">
        <f>IFERROR(VLOOKUP($B381,#REF!,#REF!,FALSE),0)</f>
        <v>0</v>
      </c>
      <c r="O381" s="177">
        <f>IFERROR(VLOOKUP($B381,#REF!,#REF!,FALSE),0)</f>
        <v>0</v>
      </c>
      <c r="P381" s="176">
        <f>IFERROR(VLOOKUP($B381,#REF!,#REF!,FALSE),0)</f>
        <v>0</v>
      </c>
      <c r="Q381" s="176">
        <f>IFERROR(VLOOKUP($B381,#REF!,#REF!,FALSE),0)</f>
        <v>0</v>
      </c>
      <c r="R381" s="176">
        <f>IFERROR(VLOOKUP($B381,#REF!,#REF!,FALSE),0)</f>
        <v>0</v>
      </c>
      <c r="S381" s="176">
        <f>IFERROR(VLOOKUP($B381,#REF!,#REF!,FALSE),0)</f>
        <v>0</v>
      </c>
      <c r="T381" s="176">
        <f>IFERROR(VLOOKUP($B381,#REF!,#REF!,FALSE),0)</f>
        <v>0</v>
      </c>
      <c r="U381" s="176">
        <f>IFERROR(VLOOKUP($B381,#REF!,#REF!,FALSE),0)</f>
        <v>0</v>
      </c>
      <c r="W381" s="96">
        <f t="shared" si="49"/>
        <v>0</v>
      </c>
      <c r="X381" s="136">
        <f t="shared" si="50"/>
        <v>10510.6</v>
      </c>
    </row>
    <row r="382" spans="2:24" s="83" customFormat="1" ht="14.25" x14ac:dyDescent="0.2">
      <c r="B382" s="83" t="str">
        <f t="shared" si="48"/>
        <v>99490393</v>
      </c>
      <c r="C382" s="154"/>
      <c r="D382" s="113" t="s">
        <v>252</v>
      </c>
      <c r="E382" s="113" t="s">
        <v>433</v>
      </c>
      <c r="F382" s="87" t="s">
        <v>145</v>
      </c>
      <c r="G382" s="87">
        <v>99490393</v>
      </c>
      <c r="H382" s="125" t="s">
        <v>295</v>
      </c>
      <c r="I382" s="178">
        <v>12266.62</v>
      </c>
      <c r="J382" s="196">
        <f>IFERROR(VLOOKUP($B382,#REF!,#REF!,FALSE),0)</f>
        <v>0</v>
      </c>
      <c r="K382" s="176">
        <f>IFERROR(VLOOKUP($B382,#REF!,#REF!,FALSE),0)</f>
        <v>0</v>
      </c>
      <c r="L382" s="176">
        <f>IFERROR(VLOOKUP($B382,#REF!,#REF!,FALSE),0)</f>
        <v>0</v>
      </c>
      <c r="M382" s="176">
        <f>IFERROR(VLOOKUP($B382,#REF!,#REF!,FALSE),0)</f>
        <v>0</v>
      </c>
      <c r="N382" s="176">
        <f>IFERROR(VLOOKUP($B382,#REF!,#REF!,FALSE),0)</f>
        <v>0</v>
      </c>
      <c r="O382" s="177">
        <f>IFERROR(VLOOKUP($B382,#REF!,#REF!,FALSE),0)</f>
        <v>0</v>
      </c>
      <c r="P382" s="176">
        <f>IFERROR(VLOOKUP($B382,#REF!,#REF!,FALSE),0)</f>
        <v>0</v>
      </c>
      <c r="Q382" s="176">
        <f>IFERROR(VLOOKUP($B382,#REF!,#REF!,FALSE),0)</f>
        <v>0</v>
      </c>
      <c r="R382" s="176">
        <f>IFERROR(VLOOKUP($B382,#REF!,#REF!,FALSE),0)</f>
        <v>0</v>
      </c>
      <c r="S382" s="176">
        <f>IFERROR(VLOOKUP($B382,#REF!,#REF!,FALSE),0)</f>
        <v>0</v>
      </c>
      <c r="T382" s="176">
        <f>IFERROR(VLOOKUP($B382,#REF!,#REF!,FALSE),0)</f>
        <v>0</v>
      </c>
      <c r="U382" s="176">
        <f>IFERROR(VLOOKUP($B382,#REF!,#REF!,FALSE),0)</f>
        <v>0</v>
      </c>
      <c r="W382" s="96">
        <f t="shared" si="49"/>
        <v>0</v>
      </c>
      <c r="X382" s="136">
        <f t="shared" si="50"/>
        <v>12266.62</v>
      </c>
    </row>
    <row r="383" spans="2:24" s="83" customFormat="1" ht="14.25" x14ac:dyDescent="0.2">
      <c r="B383" s="83" t="str">
        <f t="shared" si="48"/>
        <v>99490384</v>
      </c>
      <c r="C383" s="154"/>
      <c r="D383" s="113" t="s">
        <v>252</v>
      </c>
      <c r="E383" s="113" t="s">
        <v>431</v>
      </c>
      <c r="F383" s="87" t="s">
        <v>437</v>
      </c>
      <c r="G383" s="87">
        <v>99490384</v>
      </c>
      <c r="H383" s="125" t="s">
        <v>295</v>
      </c>
      <c r="I383" s="178">
        <v>12073.460000000001</v>
      </c>
      <c r="J383" s="196">
        <f>IFERROR(VLOOKUP($B383,#REF!,#REF!,FALSE),0)</f>
        <v>0</v>
      </c>
      <c r="K383" s="176">
        <f>IFERROR(VLOOKUP($B383,#REF!,#REF!,FALSE),0)</f>
        <v>0</v>
      </c>
      <c r="L383" s="176">
        <f>IFERROR(VLOOKUP($B383,#REF!,#REF!,FALSE),0)</f>
        <v>0</v>
      </c>
      <c r="M383" s="176">
        <f>IFERROR(VLOOKUP($B383,#REF!,#REF!,FALSE),0)</f>
        <v>0</v>
      </c>
      <c r="N383" s="176">
        <f>IFERROR(VLOOKUP($B383,#REF!,#REF!,FALSE),0)</f>
        <v>0</v>
      </c>
      <c r="O383" s="177">
        <f>IFERROR(VLOOKUP($B383,#REF!,#REF!,FALSE),0)</f>
        <v>0</v>
      </c>
      <c r="P383" s="176">
        <f>IFERROR(VLOOKUP($B383,#REF!,#REF!,FALSE),0)</f>
        <v>0</v>
      </c>
      <c r="Q383" s="176">
        <f>IFERROR(VLOOKUP($B383,#REF!,#REF!,FALSE),0)</f>
        <v>0</v>
      </c>
      <c r="R383" s="176">
        <f>IFERROR(VLOOKUP($B383,#REF!,#REF!,FALSE),0)</f>
        <v>0</v>
      </c>
      <c r="S383" s="176">
        <f>IFERROR(VLOOKUP($B383,#REF!,#REF!,FALSE),0)</f>
        <v>0</v>
      </c>
      <c r="T383" s="176">
        <f>IFERROR(VLOOKUP($B383,#REF!,#REF!,FALSE),0)</f>
        <v>0</v>
      </c>
      <c r="U383" s="176">
        <f>IFERROR(VLOOKUP($B383,#REF!,#REF!,FALSE),0)</f>
        <v>0</v>
      </c>
      <c r="W383" s="96">
        <f t="shared" si="49"/>
        <v>0</v>
      </c>
      <c r="X383" s="136">
        <f t="shared" si="50"/>
        <v>12073.460000000001</v>
      </c>
    </row>
    <row r="384" spans="2:24" s="83" customFormat="1" ht="14.25" x14ac:dyDescent="0.2">
      <c r="B384" s="83" t="str">
        <f t="shared" si="48"/>
        <v>99490560</v>
      </c>
      <c r="C384" s="154"/>
      <c r="D384" s="113" t="s">
        <v>253</v>
      </c>
      <c r="E384" s="113" t="s">
        <v>435</v>
      </c>
      <c r="F384" s="87" t="s">
        <v>256</v>
      </c>
      <c r="G384" s="87">
        <v>99490560</v>
      </c>
      <c r="H384" s="125" t="s">
        <v>295</v>
      </c>
      <c r="I384" s="178">
        <v>79996.5</v>
      </c>
      <c r="J384" s="196">
        <f>IFERROR(VLOOKUP($B384,#REF!,#REF!,FALSE),0)</f>
        <v>0</v>
      </c>
      <c r="K384" s="176">
        <f>IFERROR(VLOOKUP($B384,#REF!,#REF!,FALSE),0)</f>
        <v>0</v>
      </c>
      <c r="L384" s="176">
        <f>IFERROR(VLOOKUP($B384,#REF!,#REF!,FALSE),0)</f>
        <v>0</v>
      </c>
      <c r="M384" s="176">
        <f>IFERROR(VLOOKUP($B384,#REF!,#REF!,FALSE),0)</f>
        <v>0</v>
      </c>
      <c r="N384" s="176">
        <f>IFERROR(VLOOKUP($B384,#REF!,#REF!,FALSE),0)</f>
        <v>0</v>
      </c>
      <c r="O384" s="177">
        <f>IFERROR(VLOOKUP($B384,#REF!,#REF!,FALSE),0)</f>
        <v>0</v>
      </c>
      <c r="P384" s="176">
        <f>IFERROR(VLOOKUP($B384,#REF!,#REF!,FALSE),0)</f>
        <v>0</v>
      </c>
      <c r="Q384" s="176">
        <f>IFERROR(VLOOKUP($B384,#REF!,#REF!,FALSE),0)</f>
        <v>0</v>
      </c>
      <c r="R384" s="176">
        <f>IFERROR(VLOOKUP($B384,#REF!,#REF!,FALSE),0)</f>
        <v>0</v>
      </c>
      <c r="S384" s="176">
        <f>IFERROR(VLOOKUP($B384,#REF!,#REF!,FALSE),0)</f>
        <v>0</v>
      </c>
      <c r="T384" s="176">
        <f>IFERROR(VLOOKUP($B384,#REF!,#REF!,FALSE),0)</f>
        <v>0</v>
      </c>
      <c r="U384" s="176">
        <f>IFERROR(VLOOKUP($B384,#REF!,#REF!,FALSE),0)</f>
        <v>0</v>
      </c>
      <c r="W384" s="96">
        <f t="shared" si="49"/>
        <v>0</v>
      </c>
      <c r="X384" s="136">
        <f t="shared" si="50"/>
        <v>79996.5</v>
      </c>
    </row>
    <row r="385" spans="2:24" s="83" customFormat="1" ht="14.25" x14ac:dyDescent="0.2">
      <c r="B385" s="83" t="str">
        <f t="shared" si="48"/>
        <v>99490551</v>
      </c>
      <c r="C385" s="154"/>
      <c r="D385" s="113" t="s">
        <v>253</v>
      </c>
      <c r="E385" s="113" t="s">
        <v>434</v>
      </c>
      <c r="F385" s="87" t="s">
        <v>256</v>
      </c>
      <c r="G385" s="87">
        <v>99490551</v>
      </c>
      <c r="H385" s="131" t="s">
        <v>295</v>
      </c>
      <c r="I385" s="178">
        <v>65003.98</v>
      </c>
      <c r="J385" s="196">
        <f>IFERROR(VLOOKUP($B385,#REF!,#REF!,FALSE),0)</f>
        <v>0</v>
      </c>
      <c r="K385" s="176">
        <f>IFERROR(VLOOKUP($B385,#REF!,#REF!,FALSE),0)</f>
        <v>0</v>
      </c>
      <c r="L385" s="176">
        <f>IFERROR(VLOOKUP($B385,#REF!,#REF!,FALSE),0)</f>
        <v>0</v>
      </c>
      <c r="M385" s="176">
        <f>IFERROR(VLOOKUP($B385,#REF!,#REF!,FALSE),0)</f>
        <v>0</v>
      </c>
      <c r="N385" s="176">
        <f>IFERROR(VLOOKUP($B385,#REF!,#REF!,FALSE),0)</f>
        <v>0</v>
      </c>
      <c r="O385" s="177">
        <f>IFERROR(VLOOKUP($B385,#REF!,#REF!,FALSE),0)</f>
        <v>0</v>
      </c>
      <c r="P385" s="176">
        <f>IFERROR(VLOOKUP($B385,#REF!,#REF!,FALSE),0)</f>
        <v>0</v>
      </c>
      <c r="Q385" s="176">
        <f>IFERROR(VLOOKUP($B385,#REF!,#REF!,FALSE),0)</f>
        <v>0</v>
      </c>
      <c r="R385" s="176">
        <f>IFERROR(VLOOKUP($B385,#REF!,#REF!,FALSE),0)</f>
        <v>0</v>
      </c>
      <c r="S385" s="176">
        <f>IFERROR(VLOOKUP($B385,#REF!,#REF!,FALSE),0)</f>
        <v>0</v>
      </c>
      <c r="T385" s="176">
        <f>IFERROR(VLOOKUP($B385,#REF!,#REF!,FALSE),0)</f>
        <v>0</v>
      </c>
      <c r="U385" s="176">
        <f>IFERROR(VLOOKUP($B385,#REF!,#REF!,FALSE),0)</f>
        <v>0</v>
      </c>
      <c r="W385" s="96">
        <f t="shared" si="49"/>
        <v>0</v>
      </c>
      <c r="X385" s="136">
        <f t="shared" si="50"/>
        <v>65003.98</v>
      </c>
    </row>
    <row r="386" spans="2:24" s="83" customFormat="1" ht="14.25" x14ac:dyDescent="0.2">
      <c r="C386" s="154"/>
      <c r="D386" s="113"/>
      <c r="F386" s="87"/>
      <c r="G386" s="87"/>
      <c r="H386" s="87"/>
      <c r="I386" s="125"/>
      <c r="J386" s="186"/>
    </row>
    <row r="387" spans="2:24" s="83" customFormat="1" x14ac:dyDescent="0.25">
      <c r="C387" s="154"/>
      <c r="D387" s="104" t="s">
        <v>68</v>
      </c>
      <c r="E387" s="103"/>
      <c r="F387" s="87"/>
      <c r="G387" s="87"/>
      <c r="H387" s="87"/>
      <c r="I387" s="105">
        <v>0</v>
      </c>
      <c r="J387" s="191">
        <f t="shared" ref="J387:U387" si="51">SUM(J374:J386)</f>
        <v>0</v>
      </c>
      <c r="K387" s="105">
        <f t="shared" si="51"/>
        <v>0</v>
      </c>
      <c r="L387" s="105">
        <f t="shared" si="51"/>
        <v>0</v>
      </c>
      <c r="M387" s="105">
        <f t="shared" si="51"/>
        <v>0</v>
      </c>
      <c r="N387" s="105">
        <f t="shared" si="51"/>
        <v>0</v>
      </c>
      <c r="O387" s="105">
        <f t="shared" si="51"/>
        <v>0</v>
      </c>
      <c r="P387" s="105">
        <f t="shared" si="51"/>
        <v>0</v>
      </c>
      <c r="Q387" s="105">
        <f t="shared" si="51"/>
        <v>0</v>
      </c>
      <c r="R387" s="105">
        <f t="shared" si="51"/>
        <v>0</v>
      </c>
      <c r="S387" s="105">
        <f t="shared" si="51"/>
        <v>0</v>
      </c>
      <c r="T387" s="105">
        <f t="shared" si="51"/>
        <v>0</v>
      </c>
      <c r="U387" s="105">
        <f t="shared" si="51"/>
        <v>0</v>
      </c>
      <c r="W387" s="105">
        <f>SUM(W374:W386)</f>
        <v>0</v>
      </c>
    </row>
    <row r="388" spans="2:24" s="83" customFormat="1" ht="14.25" x14ac:dyDescent="0.2">
      <c r="C388" s="154"/>
      <c r="F388" s="87"/>
      <c r="G388" s="87"/>
      <c r="H388" s="87"/>
      <c r="J388" s="186"/>
    </row>
    <row r="389" spans="2:24" s="83" customFormat="1" ht="15.75" thickBot="1" x14ac:dyDescent="0.3">
      <c r="C389" s="154"/>
      <c r="D389" s="110" t="s">
        <v>67</v>
      </c>
      <c r="E389" s="110"/>
      <c r="F389" s="87"/>
      <c r="G389" s="87"/>
      <c r="H389" s="87"/>
      <c r="I389" s="111">
        <v>232322.13000000035</v>
      </c>
      <c r="J389" s="194">
        <f t="shared" ref="J389:U389" si="52">J370+J387</f>
        <v>0</v>
      </c>
      <c r="K389" s="111">
        <f t="shared" si="52"/>
        <v>0</v>
      </c>
      <c r="L389" s="111">
        <f t="shared" si="52"/>
        <v>0</v>
      </c>
      <c r="M389" s="111">
        <f t="shared" si="52"/>
        <v>0</v>
      </c>
      <c r="N389" s="111">
        <f t="shared" si="52"/>
        <v>0</v>
      </c>
      <c r="O389" s="111">
        <f t="shared" si="52"/>
        <v>0</v>
      </c>
      <c r="P389" s="111">
        <f t="shared" si="52"/>
        <v>0</v>
      </c>
      <c r="Q389" s="111">
        <f t="shared" si="52"/>
        <v>0</v>
      </c>
      <c r="R389" s="111">
        <f t="shared" si="52"/>
        <v>0</v>
      </c>
      <c r="S389" s="111">
        <f t="shared" si="52"/>
        <v>0</v>
      </c>
      <c r="T389" s="111">
        <f t="shared" si="52"/>
        <v>0</v>
      </c>
      <c r="U389" s="111">
        <f t="shared" si="52"/>
        <v>0</v>
      </c>
      <c r="W389" s="111">
        <f>W370+W387</f>
        <v>0</v>
      </c>
    </row>
    <row r="390" spans="2:24" s="83" customFormat="1" thickTop="1" x14ac:dyDescent="0.2">
      <c r="C390" s="154"/>
      <c r="D390" s="114"/>
      <c r="E390" s="114"/>
      <c r="F390" s="87"/>
      <c r="G390" s="87"/>
      <c r="H390" s="87"/>
      <c r="I390" s="125"/>
      <c r="J390" s="186"/>
    </row>
    <row r="391" spans="2:24" s="83" customFormat="1" ht="14.25" x14ac:dyDescent="0.2">
      <c r="C391" s="154"/>
      <c r="F391" s="87"/>
      <c r="G391" s="87"/>
      <c r="H391" s="87"/>
      <c r="I391" s="125"/>
      <c r="J391" s="186"/>
    </row>
    <row r="392" spans="2:24" s="83" customFormat="1" x14ac:dyDescent="0.25">
      <c r="C392" s="154"/>
      <c r="D392" s="132" t="str">
        <f>$F$35&amp;" Actual Retirements"</f>
        <v>2025 Actual Retirements</v>
      </c>
      <c r="E392" s="91"/>
      <c r="F392" s="89"/>
      <c r="G392" s="89"/>
      <c r="H392" s="89"/>
      <c r="I392" s="126"/>
      <c r="J392" s="195" t="str">
        <f t="shared" ref="J392:U392" si="53">J40</f>
        <v>Jan-25</v>
      </c>
      <c r="K392" s="112" t="str">
        <f t="shared" si="53"/>
        <v>Feb-25</v>
      </c>
      <c r="L392" s="112" t="str">
        <f t="shared" si="53"/>
        <v>Mar-25</v>
      </c>
      <c r="M392" s="112" t="str">
        <f t="shared" si="53"/>
        <v>Apr-25</v>
      </c>
      <c r="N392" s="112" t="str">
        <f t="shared" si="53"/>
        <v>May-25</v>
      </c>
      <c r="O392" s="112" t="str">
        <f t="shared" si="53"/>
        <v>Jun-25</v>
      </c>
      <c r="P392" s="112" t="str">
        <f t="shared" si="53"/>
        <v>Jul-25</v>
      </c>
      <c r="Q392" s="112" t="str">
        <f t="shared" si="53"/>
        <v>Aug-25</v>
      </c>
      <c r="R392" s="112" t="str">
        <f t="shared" si="53"/>
        <v>Sep-25</v>
      </c>
      <c r="S392" s="112" t="str">
        <f t="shared" si="53"/>
        <v>Oct-25</v>
      </c>
      <c r="T392" s="112" t="str">
        <f t="shared" si="53"/>
        <v>Nov-25</v>
      </c>
      <c r="U392" s="112" t="str">
        <f t="shared" si="53"/>
        <v>Dec-25</v>
      </c>
      <c r="V392" s="112"/>
      <c r="W392" s="88" t="str">
        <f>W40</f>
        <v>Total 2025</v>
      </c>
    </row>
    <row r="393" spans="2:24" s="83" customFormat="1" ht="14.25" x14ac:dyDescent="0.2">
      <c r="C393" s="154"/>
      <c r="F393" s="87"/>
      <c r="G393" s="87"/>
      <c r="H393" s="87"/>
      <c r="I393" s="125"/>
      <c r="J393" s="186"/>
    </row>
    <row r="394" spans="2:24" s="83" customFormat="1" ht="14.25" x14ac:dyDescent="0.2">
      <c r="C394" s="154"/>
      <c r="D394" s="92" t="s">
        <v>57</v>
      </c>
      <c r="E394" s="92"/>
      <c r="F394" s="115"/>
      <c r="G394" s="115"/>
      <c r="H394" s="115"/>
      <c r="I394" s="125"/>
      <c r="J394" s="197"/>
      <c r="K394" s="96"/>
      <c r="L394" s="96"/>
      <c r="M394" s="96"/>
      <c r="N394" s="96"/>
      <c r="O394" s="96"/>
      <c r="P394" s="96"/>
      <c r="Q394" s="96"/>
      <c r="R394" s="96"/>
      <c r="S394" s="96"/>
      <c r="T394" s="96"/>
      <c r="U394" s="96"/>
      <c r="V394" s="96"/>
      <c r="W394" s="96"/>
    </row>
    <row r="395" spans="2:24" s="83" customFormat="1" ht="14.25" x14ac:dyDescent="0.2">
      <c r="B395" s="83" t="str">
        <f t="shared" ref="B395:B423" si="54">TEXT(G395,0)</f>
        <v>99488346</v>
      </c>
      <c r="C395" s="154"/>
      <c r="D395" s="94" t="s">
        <v>55</v>
      </c>
      <c r="E395" s="94" t="s">
        <v>312</v>
      </c>
      <c r="F395" s="95" t="s">
        <v>313</v>
      </c>
      <c r="G395" s="95">
        <v>99488346</v>
      </c>
      <c r="H395" s="95" t="s">
        <v>280</v>
      </c>
      <c r="I395" s="178">
        <v>-1272.4000000000001</v>
      </c>
      <c r="J395" s="198">
        <f>IFERROR(VLOOKUP($B395,#REF!,#REF!,FALSE),0)</f>
        <v>0</v>
      </c>
      <c r="K395" s="151">
        <f>IFERROR(VLOOKUP($B395,#REF!,#REF!,FALSE),0)</f>
        <v>0</v>
      </c>
      <c r="L395" s="151">
        <f>IFERROR(VLOOKUP($B395,#REF!,#REF!,FALSE),0)</f>
        <v>0</v>
      </c>
      <c r="M395" s="151">
        <f>IFERROR(VLOOKUP($B395,#REF!,#REF!,FALSE),0)</f>
        <v>0</v>
      </c>
      <c r="N395" s="151">
        <f>IFERROR(VLOOKUP($B395,#REF!,#REF!,FALSE),0)</f>
        <v>0</v>
      </c>
      <c r="O395" s="151">
        <f>IFERROR(VLOOKUP($B395,#REF!,#REF!,FALSE),0)</f>
        <v>0</v>
      </c>
      <c r="P395" s="151">
        <f>IFERROR(VLOOKUP($B395,#REF!,#REF!,FALSE),0)</f>
        <v>0</v>
      </c>
      <c r="Q395" s="151">
        <f>IFERROR(VLOOKUP($B395,#REF!,#REF!,FALSE),0)</f>
        <v>0</v>
      </c>
      <c r="R395" s="151">
        <f>IFERROR(VLOOKUP($B395,#REF!,#REF!,FALSE),0)</f>
        <v>0</v>
      </c>
      <c r="S395" s="151">
        <f>IFERROR(VLOOKUP($B395,#REF!,#REF!,FALSE),0)</f>
        <v>0</v>
      </c>
      <c r="T395" s="151">
        <f>IFERROR(VLOOKUP($B395,#REF!,#REF!,FALSE),0)</f>
        <v>0</v>
      </c>
      <c r="U395" s="151">
        <f>IFERROR(VLOOKUP($B395,#REF!,#REF!,FALSE),0)</f>
        <v>0</v>
      </c>
      <c r="V395" s="96"/>
      <c r="W395" s="96">
        <f t="shared" ref="W395:W423" si="55">SUM(J395:U395)</f>
        <v>0</v>
      </c>
      <c r="X395" s="136">
        <f t="shared" ref="X395:X426" si="56">I395-W395</f>
        <v>-1272.4000000000001</v>
      </c>
    </row>
    <row r="396" spans="2:24" s="83" customFormat="1" ht="14.25" x14ac:dyDescent="0.2">
      <c r="B396" s="83" t="str">
        <f t="shared" si="54"/>
        <v>99488271</v>
      </c>
      <c r="C396" s="154"/>
      <c r="D396" s="94" t="s">
        <v>55</v>
      </c>
      <c r="E396" s="94" t="s">
        <v>312</v>
      </c>
      <c r="F396" s="95" t="s">
        <v>313</v>
      </c>
      <c r="G396" s="95">
        <v>99488271</v>
      </c>
      <c r="H396" s="95" t="s">
        <v>280</v>
      </c>
      <c r="I396" s="178">
        <v>-2544.8000000000002</v>
      </c>
      <c r="J396" s="198">
        <f>IFERROR(VLOOKUP($B396,#REF!,#REF!,FALSE),0)</f>
        <v>0</v>
      </c>
      <c r="K396" s="151">
        <f>IFERROR(VLOOKUP($B396,#REF!,#REF!,FALSE),0)</f>
        <v>0</v>
      </c>
      <c r="L396" s="151">
        <f>IFERROR(VLOOKUP($B396,#REF!,#REF!,FALSE),0)</f>
        <v>0</v>
      </c>
      <c r="M396" s="151">
        <f>IFERROR(VLOOKUP($B396,#REF!,#REF!,FALSE),0)</f>
        <v>0</v>
      </c>
      <c r="N396" s="151">
        <f>IFERROR(VLOOKUP($B396,#REF!,#REF!,FALSE),0)</f>
        <v>0</v>
      </c>
      <c r="O396" s="152">
        <f>IFERROR(VLOOKUP($B396,#REF!,#REF!,FALSE),0)</f>
        <v>0</v>
      </c>
      <c r="P396" s="151">
        <f>IFERROR(VLOOKUP($B396,#REF!,#REF!,FALSE),0)</f>
        <v>0</v>
      </c>
      <c r="Q396" s="151">
        <f>IFERROR(VLOOKUP($B396,#REF!,#REF!,FALSE),0)</f>
        <v>0</v>
      </c>
      <c r="R396" s="151">
        <f>IFERROR(VLOOKUP($B396,#REF!,#REF!,FALSE),0)</f>
        <v>0</v>
      </c>
      <c r="S396" s="151">
        <f>IFERROR(VLOOKUP($B396,#REF!,#REF!,FALSE),0)</f>
        <v>0</v>
      </c>
      <c r="T396" s="151">
        <f>IFERROR(VLOOKUP($B396,#REF!,#REF!,FALSE),0)</f>
        <v>0</v>
      </c>
      <c r="U396" s="151">
        <f>IFERROR(VLOOKUP($B396,#REF!,#REF!,FALSE),0)</f>
        <v>0</v>
      </c>
      <c r="V396" s="96"/>
      <c r="W396" s="96">
        <f t="shared" si="55"/>
        <v>0</v>
      </c>
      <c r="X396" s="136">
        <f t="shared" si="56"/>
        <v>-2544.8000000000002</v>
      </c>
    </row>
    <row r="397" spans="2:24" s="83" customFormat="1" ht="14.25" x14ac:dyDescent="0.2">
      <c r="B397" s="83" t="str">
        <f t="shared" si="54"/>
        <v>99488260</v>
      </c>
      <c r="C397" s="154"/>
      <c r="D397" s="94" t="s">
        <v>55</v>
      </c>
      <c r="E397" s="94" t="s">
        <v>312</v>
      </c>
      <c r="F397" s="95" t="s">
        <v>313</v>
      </c>
      <c r="G397" s="95">
        <v>99488260</v>
      </c>
      <c r="H397" s="95" t="s">
        <v>280</v>
      </c>
      <c r="I397" s="178">
        <v>-2544.8000000000002</v>
      </c>
      <c r="J397" s="198">
        <f>IFERROR(VLOOKUP($B397,#REF!,#REF!,FALSE),0)</f>
        <v>0</v>
      </c>
      <c r="K397" s="151">
        <f>IFERROR(VLOOKUP($B397,#REF!,#REF!,FALSE),0)</f>
        <v>0</v>
      </c>
      <c r="L397" s="151">
        <f>IFERROR(VLOOKUP($B397,#REF!,#REF!,FALSE),0)</f>
        <v>0</v>
      </c>
      <c r="M397" s="151">
        <f>IFERROR(VLOOKUP($B397,#REF!,#REF!,FALSE),0)</f>
        <v>0</v>
      </c>
      <c r="N397" s="151">
        <f>IFERROR(VLOOKUP($B397,#REF!,#REF!,FALSE),0)</f>
        <v>0</v>
      </c>
      <c r="O397" s="152">
        <f>IFERROR(VLOOKUP($B397,#REF!,#REF!,FALSE),0)</f>
        <v>0</v>
      </c>
      <c r="P397" s="151">
        <f>IFERROR(VLOOKUP($B397,#REF!,#REF!,FALSE),0)</f>
        <v>0</v>
      </c>
      <c r="Q397" s="151">
        <f>IFERROR(VLOOKUP($B397,#REF!,#REF!,FALSE),0)</f>
        <v>0</v>
      </c>
      <c r="R397" s="151">
        <f>IFERROR(VLOOKUP($B397,#REF!,#REF!,FALSE),0)</f>
        <v>0</v>
      </c>
      <c r="S397" s="151">
        <f>IFERROR(VLOOKUP($B397,#REF!,#REF!,FALSE),0)</f>
        <v>0</v>
      </c>
      <c r="T397" s="151">
        <f>IFERROR(VLOOKUP($B397,#REF!,#REF!,FALSE),0)</f>
        <v>0</v>
      </c>
      <c r="U397" s="151">
        <f>IFERROR(VLOOKUP($B397,#REF!,#REF!,FALSE),0)</f>
        <v>0</v>
      </c>
      <c r="V397" s="96"/>
      <c r="W397" s="96">
        <f t="shared" si="55"/>
        <v>0</v>
      </c>
      <c r="X397" s="136">
        <f t="shared" si="56"/>
        <v>-2544.8000000000002</v>
      </c>
    </row>
    <row r="398" spans="2:24" s="83" customFormat="1" ht="14.25" x14ac:dyDescent="0.2">
      <c r="B398" s="83" t="str">
        <f t="shared" si="54"/>
        <v>99488335</v>
      </c>
      <c r="C398" s="154"/>
      <c r="D398" s="94" t="s">
        <v>55</v>
      </c>
      <c r="E398" s="94" t="s">
        <v>312</v>
      </c>
      <c r="F398" s="95" t="s">
        <v>313</v>
      </c>
      <c r="G398" s="95">
        <v>99488335</v>
      </c>
      <c r="H398" s="95" t="s">
        <v>280</v>
      </c>
      <c r="I398" s="178">
        <v>-1272.4000000000001</v>
      </c>
      <c r="J398" s="198">
        <f>IFERROR(VLOOKUP($B398,#REF!,#REF!,FALSE),0)</f>
        <v>0</v>
      </c>
      <c r="K398" s="151">
        <f>IFERROR(VLOOKUP($B398,#REF!,#REF!,FALSE),0)</f>
        <v>0</v>
      </c>
      <c r="L398" s="151">
        <f>IFERROR(VLOOKUP($B398,#REF!,#REF!,FALSE),0)</f>
        <v>0</v>
      </c>
      <c r="M398" s="151">
        <f>IFERROR(VLOOKUP($B398,#REF!,#REF!,FALSE),0)</f>
        <v>0</v>
      </c>
      <c r="N398" s="151">
        <f>IFERROR(VLOOKUP($B398,#REF!,#REF!,FALSE),0)</f>
        <v>0</v>
      </c>
      <c r="O398" s="152">
        <f>IFERROR(VLOOKUP($B398,#REF!,#REF!,FALSE),0)</f>
        <v>0</v>
      </c>
      <c r="P398" s="151">
        <f>IFERROR(VLOOKUP($B398,#REF!,#REF!,FALSE),0)</f>
        <v>0</v>
      </c>
      <c r="Q398" s="151">
        <f>IFERROR(VLOOKUP($B398,#REF!,#REF!,FALSE),0)</f>
        <v>0</v>
      </c>
      <c r="R398" s="151">
        <f>IFERROR(VLOOKUP($B398,#REF!,#REF!,FALSE),0)</f>
        <v>0</v>
      </c>
      <c r="S398" s="151">
        <f>IFERROR(VLOOKUP($B398,#REF!,#REF!,FALSE),0)</f>
        <v>0</v>
      </c>
      <c r="T398" s="151">
        <f>IFERROR(VLOOKUP($B398,#REF!,#REF!,FALSE),0)</f>
        <v>0</v>
      </c>
      <c r="U398" s="151">
        <f>IFERROR(VLOOKUP($B398,#REF!,#REF!,FALSE),0)</f>
        <v>0</v>
      </c>
      <c r="V398" s="96"/>
      <c r="W398" s="96">
        <f t="shared" si="55"/>
        <v>0</v>
      </c>
      <c r="X398" s="136">
        <f t="shared" si="56"/>
        <v>-1272.4000000000001</v>
      </c>
    </row>
    <row r="399" spans="2:24" s="83" customFormat="1" ht="14.25" x14ac:dyDescent="0.2">
      <c r="B399" s="83" t="str">
        <f t="shared" si="54"/>
        <v>99488304</v>
      </c>
      <c r="C399" s="154"/>
      <c r="D399" s="94" t="s">
        <v>55</v>
      </c>
      <c r="E399" s="94" t="s">
        <v>312</v>
      </c>
      <c r="F399" s="95" t="s">
        <v>313</v>
      </c>
      <c r="G399" s="95">
        <v>99488304</v>
      </c>
      <c r="H399" s="95" t="s">
        <v>280</v>
      </c>
      <c r="I399" s="178">
        <v>-2544.73</v>
      </c>
      <c r="J399" s="198">
        <f>IFERROR(VLOOKUP($B399,#REF!,#REF!,FALSE),0)</f>
        <v>0</v>
      </c>
      <c r="K399" s="151">
        <f>IFERROR(VLOOKUP($B399,#REF!,#REF!,FALSE),0)</f>
        <v>0</v>
      </c>
      <c r="L399" s="151">
        <f>IFERROR(VLOOKUP($B399,#REF!,#REF!,FALSE),0)</f>
        <v>0</v>
      </c>
      <c r="M399" s="151">
        <f>IFERROR(VLOOKUP($B399,#REF!,#REF!,FALSE),0)</f>
        <v>0</v>
      </c>
      <c r="N399" s="151">
        <f>IFERROR(VLOOKUP($B399,#REF!,#REF!,FALSE),0)</f>
        <v>0</v>
      </c>
      <c r="O399" s="152">
        <f>IFERROR(VLOOKUP($B399,#REF!,#REF!,FALSE),0)</f>
        <v>0</v>
      </c>
      <c r="P399" s="151">
        <f>IFERROR(VLOOKUP($B399,#REF!,#REF!,FALSE),0)</f>
        <v>0</v>
      </c>
      <c r="Q399" s="151">
        <f>IFERROR(VLOOKUP($B399,#REF!,#REF!,FALSE),0)</f>
        <v>0</v>
      </c>
      <c r="R399" s="151">
        <f>IFERROR(VLOOKUP($B399,#REF!,#REF!,FALSE),0)</f>
        <v>0</v>
      </c>
      <c r="S399" s="151">
        <f>IFERROR(VLOOKUP($B399,#REF!,#REF!,FALSE),0)</f>
        <v>0</v>
      </c>
      <c r="T399" s="151">
        <f>IFERROR(VLOOKUP($B399,#REF!,#REF!,FALSE),0)</f>
        <v>0</v>
      </c>
      <c r="U399" s="151">
        <f>IFERROR(VLOOKUP($B399,#REF!,#REF!,FALSE),0)</f>
        <v>0</v>
      </c>
      <c r="V399" s="96"/>
      <c r="W399" s="96">
        <f t="shared" si="55"/>
        <v>0</v>
      </c>
      <c r="X399" s="136">
        <f t="shared" si="56"/>
        <v>-2544.73</v>
      </c>
    </row>
    <row r="400" spans="2:24" s="83" customFormat="1" ht="14.25" x14ac:dyDescent="0.2">
      <c r="B400" s="83" t="str">
        <f t="shared" si="54"/>
        <v>99488324</v>
      </c>
      <c r="C400" s="154"/>
      <c r="D400" s="94" t="s">
        <v>55</v>
      </c>
      <c r="E400" s="94" t="s">
        <v>312</v>
      </c>
      <c r="F400" s="95" t="s">
        <v>313</v>
      </c>
      <c r="G400" s="95">
        <v>99488324</v>
      </c>
      <c r="H400" s="95" t="s">
        <v>280</v>
      </c>
      <c r="I400" s="178">
        <v>-1272.4000000000001</v>
      </c>
      <c r="J400" s="198">
        <f>IFERROR(VLOOKUP($B400,#REF!,#REF!,FALSE),0)</f>
        <v>0</v>
      </c>
      <c r="K400" s="151">
        <f>IFERROR(VLOOKUP($B400,#REF!,#REF!,FALSE),0)</f>
        <v>0</v>
      </c>
      <c r="L400" s="151">
        <f>IFERROR(VLOOKUP($B400,#REF!,#REF!,FALSE),0)</f>
        <v>0</v>
      </c>
      <c r="M400" s="151">
        <f>IFERROR(VLOOKUP($B400,#REF!,#REF!,FALSE),0)</f>
        <v>0</v>
      </c>
      <c r="N400" s="151">
        <f>IFERROR(VLOOKUP($B400,#REF!,#REF!,FALSE),0)</f>
        <v>0</v>
      </c>
      <c r="O400" s="152">
        <f>IFERROR(VLOOKUP($B400,#REF!,#REF!,FALSE),0)</f>
        <v>0</v>
      </c>
      <c r="P400" s="151">
        <f>IFERROR(VLOOKUP($B400,#REF!,#REF!,FALSE),0)</f>
        <v>0</v>
      </c>
      <c r="Q400" s="151">
        <f>IFERROR(VLOOKUP($B400,#REF!,#REF!,FALSE),0)</f>
        <v>0</v>
      </c>
      <c r="R400" s="151">
        <f>IFERROR(VLOOKUP($B400,#REF!,#REF!,FALSE),0)</f>
        <v>0</v>
      </c>
      <c r="S400" s="151">
        <f>IFERROR(VLOOKUP($B400,#REF!,#REF!,FALSE),0)</f>
        <v>0</v>
      </c>
      <c r="T400" s="151">
        <f>IFERROR(VLOOKUP($B400,#REF!,#REF!,FALSE),0)</f>
        <v>0</v>
      </c>
      <c r="U400" s="151">
        <f>IFERROR(VLOOKUP($B400,#REF!,#REF!,FALSE),0)</f>
        <v>0</v>
      </c>
      <c r="V400" s="96"/>
      <c r="W400" s="96">
        <f t="shared" si="55"/>
        <v>0</v>
      </c>
      <c r="X400" s="136">
        <f t="shared" si="56"/>
        <v>-1272.4000000000001</v>
      </c>
    </row>
    <row r="401" spans="2:24" s="83" customFormat="1" ht="14.25" x14ac:dyDescent="0.2">
      <c r="B401" s="83" t="str">
        <f t="shared" si="54"/>
        <v>99488293</v>
      </c>
      <c r="C401" s="154"/>
      <c r="D401" s="94" t="s">
        <v>55</v>
      </c>
      <c r="E401" s="94" t="s">
        <v>312</v>
      </c>
      <c r="F401" s="95" t="s">
        <v>313</v>
      </c>
      <c r="G401" s="95">
        <v>99488293</v>
      </c>
      <c r="H401" s="95" t="s">
        <v>280</v>
      </c>
      <c r="I401" s="178">
        <v>-1272.4000000000001</v>
      </c>
      <c r="J401" s="198">
        <f>IFERROR(VLOOKUP($B401,#REF!,#REF!,FALSE),0)</f>
        <v>0</v>
      </c>
      <c r="K401" s="151">
        <f>IFERROR(VLOOKUP($B401,#REF!,#REF!,FALSE),0)</f>
        <v>0</v>
      </c>
      <c r="L401" s="151">
        <f>IFERROR(VLOOKUP($B401,#REF!,#REF!,FALSE),0)</f>
        <v>0</v>
      </c>
      <c r="M401" s="151">
        <f>IFERROR(VLOOKUP($B401,#REF!,#REF!,FALSE),0)</f>
        <v>0</v>
      </c>
      <c r="N401" s="151">
        <f>IFERROR(VLOOKUP($B401,#REF!,#REF!,FALSE),0)</f>
        <v>0</v>
      </c>
      <c r="O401" s="152">
        <f>IFERROR(VLOOKUP($B401,#REF!,#REF!,FALSE),0)</f>
        <v>0</v>
      </c>
      <c r="P401" s="151">
        <f>IFERROR(VLOOKUP($B401,#REF!,#REF!,FALSE),0)</f>
        <v>0</v>
      </c>
      <c r="Q401" s="151">
        <f>IFERROR(VLOOKUP($B401,#REF!,#REF!,FALSE),0)</f>
        <v>0</v>
      </c>
      <c r="R401" s="151">
        <f>IFERROR(VLOOKUP($B401,#REF!,#REF!,FALSE),0)</f>
        <v>0</v>
      </c>
      <c r="S401" s="151">
        <f>IFERROR(VLOOKUP($B401,#REF!,#REF!,FALSE),0)</f>
        <v>0</v>
      </c>
      <c r="T401" s="151">
        <f>IFERROR(VLOOKUP($B401,#REF!,#REF!,FALSE),0)</f>
        <v>0</v>
      </c>
      <c r="U401" s="151">
        <f>IFERROR(VLOOKUP($B401,#REF!,#REF!,FALSE),0)</f>
        <v>0</v>
      </c>
      <c r="V401" s="96"/>
      <c r="W401" s="96">
        <f t="shared" si="55"/>
        <v>0</v>
      </c>
      <c r="X401" s="136">
        <f t="shared" si="56"/>
        <v>-1272.4000000000001</v>
      </c>
    </row>
    <row r="402" spans="2:24" s="83" customFormat="1" ht="14.25" x14ac:dyDescent="0.2">
      <c r="B402" s="83" t="str">
        <f t="shared" si="54"/>
        <v>99488282</v>
      </c>
      <c r="C402" s="154"/>
      <c r="D402" s="94" t="s">
        <v>55</v>
      </c>
      <c r="E402" s="94" t="s">
        <v>312</v>
      </c>
      <c r="F402" s="95" t="s">
        <v>313</v>
      </c>
      <c r="G402" s="95">
        <v>99488282</v>
      </c>
      <c r="H402" s="95" t="s">
        <v>280</v>
      </c>
      <c r="I402" s="178">
        <v>-1272.4000000000001</v>
      </c>
      <c r="J402" s="198">
        <f>IFERROR(VLOOKUP($B402,#REF!,#REF!,FALSE),0)</f>
        <v>0</v>
      </c>
      <c r="K402" s="151">
        <f>IFERROR(VLOOKUP($B402,#REF!,#REF!,FALSE),0)</f>
        <v>0</v>
      </c>
      <c r="L402" s="151">
        <f>IFERROR(VLOOKUP($B402,#REF!,#REF!,FALSE),0)</f>
        <v>0</v>
      </c>
      <c r="M402" s="151">
        <f>IFERROR(VLOOKUP($B402,#REF!,#REF!,FALSE),0)</f>
        <v>0</v>
      </c>
      <c r="N402" s="151">
        <f>IFERROR(VLOOKUP($B402,#REF!,#REF!,FALSE),0)</f>
        <v>0</v>
      </c>
      <c r="O402" s="152">
        <f>IFERROR(VLOOKUP($B402,#REF!,#REF!,FALSE),0)</f>
        <v>0</v>
      </c>
      <c r="P402" s="151">
        <f>IFERROR(VLOOKUP($B402,#REF!,#REF!,FALSE),0)</f>
        <v>0</v>
      </c>
      <c r="Q402" s="151">
        <f>IFERROR(VLOOKUP($B402,#REF!,#REF!,FALSE),0)</f>
        <v>0</v>
      </c>
      <c r="R402" s="151">
        <f>IFERROR(VLOOKUP($B402,#REF!,#REF!,FALSE),0)</f>
        <v>0</v>
      </c>
      <c r="S402" s="151">
        <f>IFERROR(VLOOKUP($B402,#REF!,#REF!,FALSE),0)</f>
        <v>0</v>
      </c>
      <c r="T402" s="151">
        <f>IFERROR(VLOOKUP($B402,#REF!,#REF!,FALSE),0)</f>
        <v>0</v>
      </c>
      <c r="U402" s="151">
        <f>IFERROR(VLOOKUP($B402,#REF!,#REF!,FALSE),0)</f>
        <v>0</v>
      </c>
      <c r="V402" s="96"/>
      <c r="W402" s="96">
        <f t="shared" si="55"/>
        <v>0</v>
      </c>
      <c r="X402" s="136">
        <f t="shared" si="56"/>
        <v>-1272.4000000000001</v>
      </c>
    </row>
    <row r="403" spans="2:24" s="83" customFormat="1" ht="14.25" x14ac:dyDescent="0.2">
      <c r="B403" s="83" t="str">
        <f t="shared" si="54"/>
        <v>99488313</v>
      </c>
      <c r="C403" s="154"/>
      <c r="D403" s="94" t="s">
        <v>55</v>
      </c>
      <c r="E403" s="94" t="s">
        <v>312</v>
      </c>
      <c r="F403" s="95" t="s">
        <v>313</v>
      </c>
      <c r="G403" s="95">
        <v>99488313</v>
      </c>
      <c r="H403" s="95" t="s">
        <v>280</v>
      </c>
      <c r="I403" s="178">
        <v>-1272.4000000000001</v>
      </c>
      <c r="J403" s="198">
        <f>IFERROR(VLOOKUP($B403,#REF!,#REF!,FALSE),0)</f>
        <v>0</v>
      </c>
      <c r="K403" s="151">
        <f>IFERROR(VLOOKUP($B403,#REF!,#REF!,FALSE),0)</f>
        <v>0</v>
      </c>
      <c r="L403" s="151">
        <f>IFERROR(VLOOKUP($B403,#REF!,#REF!,FALSE),0)</f>
        <v>0</v>
      </c>
      <c r="M403" s="151">
        <f>IFERROR(VLOOKUP($B403,#REF!,#REF!,FALSE),0)</f>
        <v>0</v>
      </c>
      <c r="N403" s="151">
        <f>IFERROR(VLOOKUP($B403,#REF!,#REF!,FALSE),0)</f>
        <v>0</v>
      </c>
      <c r="O403" s="152">
        <f>IFERROR(VLOOKUP($B403,#REF!,#REF!,FALSE),0)</f>
        <v>0</v>
      </c>
      <c r="P403" s="151">
        <f>IFERROR(VLOOKUP($B403,#REF!,#REF!,FALSE),0)</f>
        <v>0</v>
      </c>
      <c r="Q403" s="151">
        <f>IFERROR(VLOOKUP($B403,#REF!,#REF!,FALSE),0)</f>
        <v>0</v>
      </c>
      <c r="R403" s="151">
        <f>IFERROR(VLOOKUP($B403,#REF!,#REF!,FALSE),0)</f>
        <v>0</v>
      </c>
      <c r="S403" s="151">
        <f>IFERROR(VLOOKUP($B403,#REF!,#REF!,FALSE),0)</f>
        <v>0</v>
      </c>
      <c r="T403" s="151">
        <f>IFERROR(VLOOKUP($B403,#REF!,#REF!,FALSE),0)</f>
        <v>0</v>
      </c>
      <c r="U403" s="151">
        <f>IFERROR(VLOOKUP($B403,#REF!,#REF!,FALSE),0)</f>
        <v>0</v>
      </c>
      <c r="V403" s="96"/>
      <c r="W403" s="96">
        <f t="shared" si="55"/>
        <v>0</v>
      </c>
      <c r="X403" s="136">
        <f t="shared" si="56"/>
        <v>-1272.4000000000001</v>
      </c>
    </row>
    <row r="404" spans="2:24" s="83" customFormat="1" ht="14.25" x14ac:dyDescent="0.2">
      <c r="B404" s="83" t="str">
        <f t="shared" si="54"/>
        <v>99488249</v>
      </c>
      <c r="C404" s="154"/>
      <c r="D404" s="94" t="s">
        <v>55</v>
      </c>
      <c r="E404" s="94" t="s">
        <v>312</v>
      </c>
      <c r="F404" s="95" t="s">
        <v>313</v>
      </c>
      <c r="G404" s="95">
        <v>99488249</v>
      </c>
      <c r="H404" s="95" t="s">
        <v>280</v>
      </c>
      <c r="I404" s="178">
        <v>-1272.4000000000001</v>
      </c>
      <c r="J404" s="198">
        <f>IFERROR(VLOOKUP($B404,#REF!,#REF!,FALSE),0)</f>
        <v>0</v>
      </c>
      <c r="K404" s="151">
        <f>IFERROR(VLOOKUP($B404,#REF!,#REF!,FALSE),0)</f>
        <v>0</v>
      </c>
      <c r="L404" s="151">
        <f>IFERROR(VLOOKUP($B404,#REF!,#REF!,FALSE),0)</f>
        <v>0</v>
      </c>
      <c r="M404" s="151">
        <f>IFERROR(VLOOKUP($B404,#REF!,#REF!,FALSE),0)</f>
        <v>0</v>
      </c>
      <c r="N404" s="151">
        <f>IFERROR(VLOOKUP($B404,#REF!,#REF!,FALSE),0)</f>
        <v>0</v>
      </c>
      <c r="O404" s="152">
        <f>IFERROR(VLOOKUP($B404,#REF!,#REF!,FALSE),0)</f>
        <v>0</v>
      </c>
      <c r="P404" s="151">
        <f>IFERROR(VLOOKUP($B404,#REF!,#REF!,FALSE),0)</f>
        <v>0</v>
      </c>
      <c r="Q404" s="151">
        <f>IFERROR(VLOOKUP($B404,#REF!,#REF!,FALSE),0)</f>
        <v>0</v>
      </c>
      <c r="R404" s="151">
        <f>IFERROR(VLOOKUP($B404,#REF!,#REF!,FALSE),0)</f>
        <v>0</v>
      </c>
      <c r="S404" s="151">
        <f>IFERROR(VLOOKUP($B404,#REF!,#REF!,FALSE),0)</f>
        <v>0</v>
      </c>
      <c r="T404" s="151">
        <f>IFERROR(VLOOKUP($B404,#REF!,#REF!,FALSE),0)</f>
        <v>0</v>
      </c>
      <c r="U404" s="151">
        <f>IFERROR(VLOOKUP($B404,#REF!,#REF!,FALSE),0)</f>
        <v>0</v>
      </c>
      <c r="V404" s="96"/>
      <c r="W404" s="96">
        <f t="shared" si="55"/>
        <v>0</v>
      </c>
      <c r="X404" s="136">
        <f t="shared" si="56"/>
        <v>-1272.4000000000001</v>
      </c>
    </row>
    <row r="405" spans="2:24" s="83" customFormat="1" ht="14.25" x14ac:dyDescent="0.2">
      <c r="B405" s="83" t="str">
        <f t="shared" si="54"/>
        <v>99488240</v>
      </c>
      <c r="C405" s="154"/>
      <c r="D405" s="94" t="s">
        <v>55</v>
      </c>
      <c r="E405" s="94" t="s">
        <v>183</v>
      </c>
      <c r="F405" s="95" t="s">
        <v>144</v>
      </c>
      <c r="G405" s="95">
        <v>99488240</v>
      </c>
      <c r="H405" s="95" t="s">
        <v>280</v>
      </c>
      <c r="I405" s="178">
        <v>-3784.55</v>
      </c>
      <c r="J405" s="198">
        <f>IFERROR(VLOOKUP($B405,#REF!,#REF!,FALSE),0)</f>
        <v>0</v>
      </c>
      <c r="K405" s="151">
        <f>IFERROR(VLOOKUP($B405,#REF!,#REF!,FALSE),0)</f>
        <v>0</v>
      </c>
      <c r="L405" s="151">
        <f>IFERROR(VLOOKUP($B405,#REF!,#REF!,FALSE),0)</f>
        <v>0</v>
      </c>
      <c r="M405" s="151">
        <f>IFERROR(VLOOKUP($B405,#REF!,#REF!,FALSE),0)</f>
        <v>0</v>
      </c>
      <c r="N405" s="151">
        <f>IFERROR(VLOOKUP($B405,#REF!,#REF!,FALSE),0)</f>
        <v>0</v>
      </c>
      <c r="O405" s="152">
        <f>IFERROR(VLOOKUP($B405,#REF!,#REF!,FALSE),0)</f>
        <v>0</v>
      </c>
      <c r="P405" s="151">
        <f>IFERROR(VLOOKUP($B405,#REF!,#REF!,FALSE),0)</f>
        <v>0</v>
      </c>
      <c r="Q405" s="151">
        <f>IFERROR(VLOOKUP($B405,#REF!,#REF!,FALSE),0)</f>
        <v>0</v>
      </c>
      <c r="R405" s="151">
        <f>IFERROR(VLOOKUP($B405,#REF!,#REF!,FALSE),0)</f>
        <v>0</v>
      </c>
      <c r="S405" s="151">
        <f>IFERROR(VLOOKUP($B405,#REF!,#REF!,FALSE),0)</f>
        <v>0</v>
      </c>
      <c r="T405" s="151">
        <f>IFERROR(VLOOKUP($B405,#REF!,#REF!,FALSE),0)</f>
        <v>0</v>
      </c>
      <c r="U405" s="151">
        <f>IFERROR(VLOOKUP($B405,#REF!,#REF!,FALSE),0)</f>
        <v>0</v>
      </c>
      <c r="V405" s="96"/>
      <c r="W405" s="96">
        <f t="shared" si="55"/>
        <v>0</v>
      </c>
      <c r="X405" s="136">
        <f t="shared" si="56"/>
        <v>-3784.55</v>
      </c>
    </row>
    <row r="406" spans="2:24" s="83" customFormat="1" ht="14.25" x14ac:dyDescent="0.2">
      <c r="B406" s="83" t="str">
        <f t="shared" si="54"/>
        <v>253319</v>
      </c>
      <c r="C406" s="154"/>
      <c r="D406" s="94" t="s">
        <v>55</v>
      </c>
      <c r="E406" s="94" t="s">
        <v>314</v>
      </c>
      <c r="F406" s="95" t="s">
        <v>145</v>
      </c>
      <c r="G406" s="95">
        <v>253319</v>
      </c>
      <c r="H406" s="95" t="s">
        <v>118</v>
      </c>
      <c r="I406" s="178">
        <v>-975.45</v>
      </c>
      <c r="J406" s="198">
        <f>IFERROR(VLOOKUP($B406,#REF!,#REF!,FALSE),0)</f>
        <v>0</v>
      </c>
      <c r="K406" s="151">
        <f>IFERROR(VLOOKUP($B406,#REF!,#REF!,FALSE),0)</f>
        <v>0</v>
      </c>
      <c r="L406" s="151">
        <f>IFERROR(VLOOKUP($B406,#REF!,#REF!,FALSE),0)</f>
        <v>0</v>
      </c>
      <c r="M406" s="151">
        <f>IFERROR(VLOOKUP($B406,#REF!,#REF!,FALSE),0)</f>
        <v>0</v>
      </c>
      <c r="N406" s="151">
        <f>IFERROR(VLOOKUP($B406,#REF!,#REF!,FALSE),0)</f>
        <v>0</v>
      </c>
      <c r="O406" s="152">
        <f>IFERROR(VLOOKUP($B406,#REF!,#REF!,FALSE),0)</f>
        <v>0</v>
      </c>
      <c r="P406" s="151">
        <f>IFERROR(VLOOKUP($B406,#REF!,#REF!,FALSE),0)</f>
        <v>0</v>
      </c>
      <c r="Q406" s="151">
        <f>IFERROR(VLOOKUP($B406,#REF!,#REF!,FALSE),0)</f>
        <v>0</v>
      </c>
      <c r="R406" s="151">
        <f>IFERROR(VLOOKUP($B406,#REF!,#REF!,FALSE),0)</f>
        <v>0</v>
      </c>
      <c r="S406" s="151">
        <f>IFERROR(VLOOKUP($B406,#REF!,#REF!,FALSE),0)</f>
        <v>0</v>
      </c>
      <c r="T406" s="151">
        <f>IFERROR(VLOOKUP($B406,#REF!,#REF!,FALSE),0)</f>
        <v>0</v>
      </c>
      <c r="U406" s="151">
        <f>IFERROR(VLOOKUP($B406,#REF!,#REF!,FALSE),0)</f>
        <v>0</v>
      </c>
      <c r="V406" s="96"/>
      <c r="W406" s="96">
        <f t="shared" si="55"/>
        <v>0</v>
      </c>
      <c r="X406" s="136">
        <f t="shared" si="56"/>
        <v>-975.45</v>
      </c>
    </row>
    <row r="407" spans="2:24" s="83" customFormat="1" ht="14.25" x14ac:dyDescent="0.2">
      <c r="B407" s="83" t="str">
        <f t="shared" si="54"/>
        <v>253341</v>
      </c>
      <c r="C407" s="154"/>
      <c r="D407" s="94" t="s">
        <v>55</v>
      </c>
      <c r="E407" s="94" t="s">
        <v>314</v>
      </c>
      <c r="F407" s="95" t="s">
        <v>145</v>
      </c>
      <c r="G407" s="95">
        <v>253341</v>
      </c>
      <c r="H407" s="95" t="s">
        <v>118</v>
      </c>
      <c r="I407" s="178">
        <v>-975.45</v>
      </c>
      <c r="J407" s="198">
        <f>IFERROR(VLOOKUP($B407,#REF!,#REF!,FALSE),0)</f>
        <v>0</v>
      </c>
      <c r="K407" s="151">
        <f>IFERROR(VLOOKUP($B407,#REF!,#REF!,FALSE),0)</f>
        <v>0</v>
      </c>
      <c r="L407" s="151">
        <f>IFERROR(VLOOKUP($B407,#REF!,#REF!,FALSE),0)</f>
        <v>0</v>
      </c>
      <c r="M407" s="151">
        <f>IFERROR(VLOOKUP($B407,#REF!,#REF!,FALSE),0)</f>
        <v>0</v>
      </c>
      <c r="N407" s="151">
        <f>IFERROR(VLOOKUP($B407,#REF!,#REF!,FALSE),0)</f>
        <v>0</v>
      </c>
      <c r="O407" s="152">
        <f>IFERROR(VLOOKUP($B407,#REF!,#REF!,FALSE),0)</f>
        <v>0</v>
      </c>
      <c r="P407" s="151">
        <f>IFERROR(VLOOKUP($B407,#REF!,#REF!,FALSE),0)</f>
        <v>0</v>
      </c>
      <c r="Q407" s="151">
        <f>IFERROR(VLOOKUP($B407,#REF!,#REF!,FALSE),0)</f>
        <v>0</v>
      </c>
      <c r="R407" s="151">
        <f>IFERROR(VLOOKUP($B407,#REF!,#REF!,FALSE),0)</f>
        <v>0</v>
      </c>
      <c r="S407" s="151">
        <f>IFERROR(VLOOKUP($B407,#REF!,#REF!,FALSE),0)</f>
        <v>0</v>
      </c>
      <c r="T407" s="151">
        <f>IFERROR(VLOOKUP($B407,#REF!,#REF!,FALSE),0)</f>
        <v>0</v>
      </c>
      <c r="U407" s="151">
        <f>IFERROR(VLOOKUP($B407,#REF!,#REF!,FALSE),0)</f>
        <v>0</v>
      </c>
      <c r="V407" s="96"/>
      <c r="W407" s="96">
        <f t="shared" si="55"/>
        <v>0</v>
      </c>
      <c r="X407" s="136">
        <f t="shared" si="56"/>
        <v>-975.45</v>
      </c>
    </row>
    <row r="408" spans="2:24" s="83" customFormat="1" ht="14.25" x14ac:dyDescent="0.2">
      <c r="B408" s="83" t="str">
        <f t="shared" si="54"/>
        <v>253353</v>
      </c>
      <c r="C408" s="154"/>
      <c r="D408" s="94" t="s">
        <v>55</v>
      </c>
      <c r="E408" s="94" t="s">
        <v>314</v>
      </c>
      <c r="F408" s="95" t="s">
        <v>145</v>
      </c>
      <c r="G408" s="95">
        <v>253353</v>
      </c>
      <c r="H408" s="95" t="s">
        <v>118</v>
      </c>
      <c r="I408" s="178">
        <v>-975.45</v>
      </c>
      <c r="J408" s="198">
        <f>IFERROR(VLOOKUP($B408,#REF!,#REF!,FALSE),0)</f>
        <v>0</v>
      </c>
      <c r="K408" s="151">
        <f>IFERROR(VLOOKUP($B408,#REF!,#REF!,FALSE),0)</f>
        <v>0</v>
      </c>
      <c r="L408" s="151">
        <f>IFERROR(VLOOKUP($B408,#REF!,#REF!,FALSE),0)</f>
        <v>0</v>
      </c>
      <c r="M408" s="151">
        <f>IFERROR(VLOOKUP($B408,#REF!,#REF!,FALSE),0)</f>
        <v>0</v>
      </c>
      <c r="N408" s="151">
        <f>IFERROR(VLOOKUP($B408,#REF!,#REF!,FALSE),0)</f>
        <v>0</v>
      </c>
      <c r="O408" s="152">
        <f>IFERROR(VLOOKUP($B408,#REF!,#REF!,FALSE),0)</f>
        <v>0</v>
      </c>
      <c r="P408" s="151">
        <f>IFERROR(VLOOKUP($B408,#REF!,#REF!,FALSE),0)</f>
        <v>0</v>
      </c>
      <c r="Q408" s="151">
        <f>IFERROR(VLOOKUP($B408,#REF!,#REF!,FALSE),0)</f>
        <v>0</v>
      </c>
      <c r="R408" s="151">
        <f>IFERROR(VLOOKUP($B408,#REF!,#REF!,FALSE),0)</f>
        <v>0</v>
      </c>
      <c r="S408" s="151">
        <f>IFERROR(VLOOKUP($B408,#REF!,#REF!,FALSE),0)</f>
        <v>0</v>
      </c>
      <c r="T408" s="151">
        <f>IFERROR(VLOOKUP($B408,#REF!,#REF!,FALSE),0)</f>
        <v>0</v>
      </c>
      <c r="U408" s="151">
        <f>IFERROR(VLOOKUP($B408,#REF!,#REF!,FALSE),0)</f>
        <v>0</v>
      </c>
      <c r="V408" s="96"/>
      <c r="W408" s="96">
        <f t="shared" si="55"/>
        <v>0</v>
      </c>
      <c r="X408" s="136">
        <f t="shared" si="56"/>
        <v>-975.45</v>
      </c>
    </row>
    <row r="409" spans="2:24" s="83" customFormat="1" ht="14.25" x14ac:dyDescent="0.2">
      <c r="B409" s="83" t="str">
        <f t="shared" si="54"/>
        <v>253329</v>
      </c>
      <c r="C409" s="154"/>
      <c r="D409" s="94" t="s">
        <v>55</v>
      </c>
      <c r="E409" s="94" t="s">
        <v>314</v>
      </c>
      <c r="F409" s="95" t="s">
        <v>145</v>
      </c>
      <c r="G409" s="95">
        <v>253329</v>
      </c>
      <c r="H409" s="95" t="s">
        <v>118</v>
      </c>
      <c r="I409" s="178">
        <v>-975.45</v>
      </c>
      <c r="J409" s="198">
        <f>IFERROR(VLOOKUP($B409,#REF!,#REF!,FALSE),0)</f>
        <v>0</v>
      </c>
      <c r="K409" s="151">
        <f>IFERROR(VLOOKUP($B409,#REF!,#REF!,FALSE),0)</f>
        <v>0</v>
      </c>
      <c r="L409" s="151">
        <f>IFERROR(VLOOKUP($B409,#REF!,#REF!,FALSE),0)</f>
        <v>0</v>
      </c>
      <c r="M409" s="151">
        <f>IFERROR(VLOOKUP($B409,#REF!,#REF!,FALSE),0)</f>
        <v>0</v>
      </c>
      <c r="N409" s="151">
        <f>IFERROR(VLOOKUP($B409,#REF!,#REF!,FALSE),0)</f>
        <v>0</v>
      </c>
      <c r="O409" s="152">
        <f>IFERROR(VLOOKUP($B409,#REF!,#REF!,FALSE),0)</f>
        <v>0</v>
      </c>
      <c r="P409" s="151">
        <f>IFERROR(VLOOKUP($B409,#REF!,#REF!,FALSE),0)</f>
        <v>0</v>
      </c>
      <c r="Q409" s="151">
        <f>IFERROR(VLOOKUP($B409,#REF!,#REF!,FALSE),0)</f>
        <v>0</v>
      </c>
      <c r="R409" s="151">
        <f>IFERROR(VLOOKUP($B409,#REF!,#REF!,FALSE),0)</f>
        <v>0</v>
      </c>
      <c r="S409" s="151">
        <f>IFERROR(VLOOKUP($B409,#REF!,#REF!,FALSE),0)</f>
        <v>0</v>
      </c>
      <c r="T409" s="151">
        <f>IFERROR(VLOOKUP($B409,#REF!,#REF!,FALSE),0)</f>
        <v>0</v>
      </c>
      <c r="U409" s="151">
        <f>IFERROR(VLOOKUP($B409,#REF!,#REF!,FALSE),0)</f>
        <v>0</v>
      </c>
      <c r="V409" s="96"/>
      <c r="W409" s="96">
        <f t="shared" si="55"/>
        <v>0</v>
      </c>
      <c r="X409" s="136">
        <f t="shared" si="56"/>
        <v>-975.45</v>
      </c>
    </row>
    <row r="410" spans="2:24" s="83" customFormat="1" ht="14.25" x14ac:dyDescent="0.2">
      <c r="B410" s="83" t="str">
        <f t="shared" si="54"/>
        <v>253295</v>
      </c>
      <c r="C410" s="154"/>
      <c r="D410" s="94" t="s">
        <v>55</v>
      </c>
      <c r="E410" s="94" t="s">
        <v>314</v>
      </c>
      <c r="F410" s="95" t="s">
        <v>145</v>
      </c>
      <c r="G410" s="95">
        <v>253295</v>
      </c>
      <c r="H410" s="95" t="s">
        <v>118</v>
      </c>
      <c r="I410" s="178">
        <v>-949</v>
      </c>
      <c r="J410" s="198">
        <f>IFERROR(VLOOKUP($B410,#REF!,#REF!,FALSE),0)</f>
        <v>0</v>
      </c>
      <c r="K410" s="151">
        <f>IFERROR(VLOOKUP($B410,#REF!,#REF!,FALSE),0)</f>
        <v>0</v>
      </c>
      <c r="L410" s="151">
        <f>IFERROR(VLOOKUP($B410,#REF!,#REF!,FALSE),0)</f>
        <v>0</v>
      </c>
      <c r="M410" s="151">
        <f>IFERROR(VLOOKUP($B410,#REF!,#REF!,FALSE),0)</f>
        <v>0</v>
      </c>
      <c r="N410" s="151">
        <f>IFERROR(VLOOKUP($B410,#REF!,#REF!,FALSE),0)</f>
        <v>0</v>
      </c>
      <c r="O410" s="152">
        <f>IFERROR(VLOOKUP($B410,#REF!,#REF!,FALSE),0)</f>
        <v>0</v>
      </c>
      <c r="P410" s="151">
        <f>IFERROR(VLOOKUP($B410,#REF!,#REF!,FALSE),0)</f>
        <v>0</v>
      </c>
      <c r="Q410" s="151">
        <f>IFERROR(VLOOKUP($B410,#REF!,#REF!,FALSE),0)</f>
        <v>0</v>
      </c>
      <c r="R410" s="151">
        <f>IFERROR(VLOOKUP($B410,#REF!,#REF!,FALSE),0)</f>
        <v>0</v>
      </c>
      <c r="S410" s="151">
        <f>IFERROR(VLOOKUP($B410,#REF!,#REF!,FALSE),0)</f>
        <v>0</v>
      </c>
      <c r="T410" s="151">
        <f>IFERROR(VLOOKUP($B410,#REF!,#REF!,FALSE),0)</f>
        <v>0</v>
      </c>
      <c r="U410" s="151">
        <f>IFERROR(VLOOKUP($B410,#REF!,#REF!,FALSE),0)</f>
        <v>0</v>
      </c>
      <c r="V410" s="96"/>
      <c r="W410" s="96">
        <f t="shared" si="55"/>
        <v>0</v>
      </c>
      <c r="X410" s="136">
        <f t="shared" si="56"/>
        <v>-949</v>
      </c>
    </row>
    <row r="411" spans="2:24" s="83" customFormat="1" ht="14.25" x14ac:dyDescent="0.2">
      <c r="B411" s="83" t="str">
        <f t="shared" si="54"/>
        <v>253307</v>
      </c>
      <c r="C411" s="154"/>
      <c r="D411" s="94" t="s">
        <v>55</v>
      </c>
      <c r="E411" s="94" t="s">
        <v>314</v>
      </c>
      <c r="F411" s="95" t="s">
        <v>145</v>
      </c>
      <c r="G411" s="95">
        <v>253307</v>
      </c>
      <c r="H411" s="95" t="s">
        <v>118</v>
      </c>
      <c r="I411" s="178">
        <v>-975.45</v>
      </c>
      <c r="J411" s="198">
        <f>IFERROR(VLOOKUP($B411,#REF!,#REF!,FALSE),0)</f>
        <v>0</v>
      </c>
      <c r="K411" s="151">
        <f>IFERROR(VLOOKUP($B411,#REF!,#REF!,FALSE),0)</f>
        <v>0</v>
      </c>
      <c r="L411" s="151">
        <f>IFERROR(VLOOKUP($B411,#REF!,#REF!,FALSE),0)</f>
        <v>0</v>
      </c>
      <c r="M411" s="151">
        <f>IFERROR(VLOOKUP($B411,#REF!,#REF!,FALSE),0)</f>
        <v>0</v>
      </c>
      <c r="N411" s="151">
        <f>IFERROR(VLOOKUP($B411,#REF!,#REF!,FALSE),0)</f>
        <v>0</v>
      </c>
      <c r="O411" s="152">
        <f>IFERROR(VLOOKUP($B411,#REF!,#REF!,FALSE),0)</f>
        <v>0</v>
      </c>
      <c r="P411" s="151">
        <f>IFERROR(VLOOKUP($B411,#REF!,#REF!,FALSE),0)</f>
        <v>0</v>
      </c>
      <c r="Q411" s="151">
        <f>IFERROR(VLOOKUP($B411,#REF!,#REF!,FALSE),0)</f>
        <v>0</v>
      </c>
      <c r="R411" s="151">
        <f>IFERROR(VLOOKUP($B411,#REF!,#REF!,FALSE),0)</f>
        <v>0</v>
      </c>
      <c r="S411" s="151">
        <f>IFERROR(VLOOKUP($B411,#REF!,#REF!,FALSE),0)</f>
        <v>0</v>
      </c>
      <c r="T411" s="151">
        <f>IFERROR(VLOOKUP($B411,#REF!,#REF!,FALSE),0)</f>
        <v>0</v>
      </c>
      <c r="U411" s="151">
        <f>IFERROR(VLOOKUP($B411,#REF!,#REF!,FALSE),0)</f>
        <v>0</v>
      </c>
      <c r="V411" s="96"/>
      <c r="W411" s="96">
        <f t="shared" si="55"/>
        <v>0</v>
      </c>
      <c r="X411" s="136">
        <f t="shared" si="56"/>
        <v>-975.45</v>
      </c>
    </row>
    <row r="412" spans="2:24" s="83" customFormat="1" ht="14.25" x14ac:dyDescent="0.2">
      <c r="B412" s="83" t="str">
        <f t="shared" si="54"/>
        <v>262166</v>
      </c>
      <c r="C412" s="154"/>
      <c r="D412" s="94" t="s">
        <v>55</v>
      </c>
      <c r="E412" s="94" t="s">
        <v>309</v>
      </c>
      <c r="F412" s="95" t="s">
        <v>145</v>
      </c>
      <c r="G412" s="95">
        <v>262166</v>
      </c>
      <c r="H412" s="95" t="s">
        <v>119</v>
      </c>
      <c r="I412" s="178">
        <v>-5723.4400000000005</v>
      </c>
      <c r="J412" s="198">
        <f>IFERROR(VLOOKUP($B412,#REF!,#REF!,FALSE),0)</f>
        <v>0</v>
      </c>
      <c r="K412" s="151">
        <f>IFERROR(VLOOKUP($B412,#REF!,#REF!,FALSE),0)</f>
        <v>0</v>
      </c>
      <c r="L412" s="151">
        <f>IFERROR(VLOOKUP($B412,#REF!,#REF!,FALSE),0)</f>
        <v>0</v>
      </c>
      <c r="M412" s="151">
        <f>IFERROR(VLOOKUP($B412,#REF!,#REF!,FALSE),0)</f>
        <v>0</v>
      </c>
      <c r="N412" s="151">
        <f>IFERROR(VLOOKUP($B412,#REF!,#REF!,FALSE),0)</f>
        <v>0</v>
      </c>
      <c r="O412" s="152">
        <f>IFERROR(VLOOKUP($B412,#REF!,#REF!,FALSE),0)</f>
        <v>0</v>
      </c>
      <c r="P412" s="151">
        <f>IFERROR(VLOOKUP($B412,#REF!,#REF!,FALSE),0)</f>
        <v>0</v>
      </c>
      <c r="Q412" s="151">
        <f>IFERROR(VLOOKUP($B412,#REF!,#REF!,FALSE),0)</f>
        <v>0</v>
      </c>
      <c r="R412" s="151">
        <f>IFERROR(VLOOKUP($B412,#REF!,#REF!,FALSE),0)</f>
        <v>0</v>
      </c>
      <c r="S412" s="151">
        <f>IFERROR(VLOOKUP($B412,#REF!,#REF!,FALSE),0)</f>
        <v>0</v>
      </c>
      <c r="T412" s="151">
        <f>IFERROR(VLOOKUP($B412,#REF!,#REF!,FALSE),0)</f>
        <v>0</v>
      </c>
      <c r="U412" s="151">
        <f>IFERROR(VLOOKUP($B412,#REF!,#REF!,FALSE),0)</f>
        <v>0</v>
      </c>
      <c r="V412" s="96"/>
      <c r="W412" s="96">
        <f t="shared" si="55"/>
        <v>0</v>
      </c>
      <c r="X412" s="136">
        <f t="shared" si="56"/>
        <v>-5723.4400000000005</v>
      </c>
    </row>
    <row r="413" spans="2:24" s="83" customFormat="1" ht="14.25" x14ac:dyDescent="0.2">
      <c r="B413" s="83" t="str">
        <f t="shared" si="54"/>
        <v>262271</v>
      </c>
      <c r="C413" s="154"/>
      <c r="D413" s="94" t="s">
        <v>55</v>
      </c>
      <c r="E413" s="94" t="s">
        <v>307</v>
      </c>
      <c r="F413" s="95" t="s">
        <v>145</v>
      </c>
      <c r="G413" s="95">
        <v>262271</v>
      </c>
      <c r="H413" s="95" t="s">
        <v>119</v>
      </c>
      <c r="I413" s="178">
        <v>-5723.4400000000005</v>
      </c>
      <c r="J413" s="198">
        <f>IFERROR(VLOOKUP($B413,#REF!,#REF!,FALSE),0)</f>
        <v>0</v>
      </c>
      <c r="K413" s="151">
        <f>IFERROR(VLOOKUP($B413,#REF!,#REF!,FALSE),0)</f>
        <v>0</v>
      </c>
      <c r="L413" s="151">
        <f>IFERROR(VLOOKUP($B413,#REF!,#REF!,FALSE),0)</f>
        <v>0</v>
      </c>
      <c r="M413" s="151">
        <f>IFERROR(VLOOKUP($B413,#REF!,#REF!,FALSE),0)</f>
        <v>0</v>
      </c>
      <c r="N413" s="151">
        <f>IFERROR(VLOOKUP($B413,#REF!,#REF!,FALSE),0)</f>
        <v>0</v>
      </c>
      <c r="O413" s="152">
        <f>IFERROR(VLOOKUP($B413,#REF!,#REF!,FALSE),0)</f>
        <v>0</v>
      </c>
      <c r="P413" s="151">
        <f>IFERROR(VLOOKUP($B413,#REF!,#REF!,FALSE),0)</f>
        <v>0</v>
      </c>
      <c r="Q413" s="151">
        <f>IFERROR(VLOOKUP($B413,#REF!,#REF!,FALSE),0)</f>
        <v>0</v>
      </c>
      <c r="R413" s="151">
        <f>IFERROR(VLOOKUP($B413,#REF!,#REF!,FALSE),0)</f>
        <v>0</v>
      </c>
      <c r="S413" s="151">
        <f>IFERROR(VLOOKUP($B413,#REF!,#REF!,FALSE),0)</f>
        <v>0</v>
      </c>
      <c r="T413" s="151">
        <f>IFERROR(VLOOKUP($B413,#REF!,#REF!,FALSE),0)</f>
        <v>0</v>
      </c>
      <c r="U413" s="151">
        <f>IFERROR(VLOOKUP($B413,#REF!,#REF!,FALSE),0)</f>
        <v>0</v>
      </c>
      <c r="V413" s="96"/>
      <c r="W413" s="96">
        <f t="shared" si="55"/>
        <v>0</v>
      </c>
      <c r="X413" s="136">
        <f t="shared" si="56"/>
        <v>-5723.4400000000005</v>
      </c>
    </row>
    <row r="414" spans="2:24" s="83" customFormat="1" ht="14.25" x14ac:dyDescent="0.2">
      <c r="B414" s="83" t="str">
        <f t="shared" si="54"/>
        <v>262799</v>
      </c>
      <c r="C414" s="154"/>
      <c r="D414" s="149" t="s">
        <v>55</v>
      </c>
      <c r="E414" s="149" t="s">
        <v>308</v>
      </c>
      <c r="F414" s="95" t="s">
        <v>145</v>
      </c>
      <c r="G414" s="95">
        <v>262799</v>
      </c>
      <c r="H414" s="95" t="s">
        <v>119</v>
      </c>
      <c r="I414" s="178">
        <v>-5723.4400000000005</v>
      </c>
      <c r="J414" s="198">
        <f>IFERROR(VLOOKUP($B414,#REF!,#REF!,FALSE),0)</f>
        <v>0</v>
      </c>
      <c r="K414" s="152">
        <f>IFERROR(VLOOKUP($B414,#REF!,#REF!,FALSE),0)</f>
        <v>0</v>
      </c>
      <c r="L414" s="152">
        <f>IFERROR(VLOOKUP($B414,#REF!,#REF!,FALSE),0)</f>
        <v>0</v>
      </c>
      <c r="M414" s="152">
        <f>IFERROR(VLOOKUP($B414,#REF!,#REF!,FALSE),0)</f>
        <v>0</v>
      </c>
      <c r="N414" s="152">
        <f>IFERROR(VLOOKUP($B414,#REF!,#REF!,FALSE),0)</f>
        <v>0</v>
      </c>
      <c r="O414" s="152">
        <f>IFERROR(VLOOKUP($B414,#REF!,#REF!,FALSE),0)</f>
        <v>0</v>
      </c>
      <c r="P414" s="152">
        <f>IFERROR(VLOOKUP($B414,#REF!,#REF!,FALSE),0)</f>
        <v>0</v>
      </c>
      <c r="Q414" s="152">
        <f>IFERROR(VLOOKUP($B414,#REF!,#REF!,FALSE),0)</f>
        <v>0</v>
      </c>
      <c r="R414" s="152">
        <f>IFERROR(VLOOKUP($B414,#REF!,#REF!,FALSE),0)</f>
        <v>0</v>
      </c>
      <c r="S414" s="152">
        <f>IFERROR(VLOOKUP($B414,#REF!,#REF!,FALSE),0)</f>
        <v>0</v>
      </c>
      <c r="T414" s="152">
        <f>IFERROR(VLOOKUP($B414,#REF!,#REF!,FALSE),0)</f>
        <v>0</v>
      </c>
      <c r="U414" s="152">
        <f>IFERROR(VLOOKUP($B414,#REF!,#REF!,FALSE),0)</f>
        <v>0</v>
      </c>
      <c r="V414" s="101"/>
      <c r="W414" s="101">
        <f t="shared" si="55"/>
        <v>0</v>
      </c>
      <c r="X414" s="136">
        <f t="shared" si="56"/>
        <v>-5723.4400000000005</v>
      </c>
    </row>
    <row r="415" spans="2:24" s="83" customFormat="1" ht="14.25" x14ac:dyDescent="0.2">
      <c r="B415" s="83" t="str">
        <f t="shared" si="54"/>
        <v>265412</v>
      </c>
      <c r="C415" s="154"/>
      <c r="D415" s="94" t="s">
        <v>55</v>
      </c>
      <c r="E415" s="94" t="s">
        <v>339</v>
      </c>
      <c r="F415" s="95" t="s">
        <v>145</v>
      </c>
      <c r="G415" s="95">
        <v>265412</v>
      </c>
      <c r="H415" s="95" t="s">
        <v>119</v>
      </c>
      <c r="I415" s="178">
        <v>-5723.4400000000005</v>
      </c>
      <c r="J415" s="198">
        <f>IFERROR(VLOOKUP($B415,#REF!,#REF!,FALSE),0)</f>
        <v>0</v>
      </c>
      <c r="K415" s="151">
        <f>IFERROR(VLOOKUP($B415,#REF!,#REF!,FALSE),0)</f>
        <v>0</v>
      </c>
      <c r="L415" s="151">
        <f>IFERROR(VLOOKUP($B415,#REF!,#REF!,FALSE),0)</f>
        <v>0</v>
      </c>
      <c r="M415" s="151">
        <f>IFERROR(VLOOKUP($B415,#REF!,#REF!,FALSE),0)</f>
        <v>0</v>
      </c>
      <c r="N415" s="151">
        <f>IFERROR(VLOOKUP($B415,#REF!,#REF!,FALSE),0)</f>
        <v>0</v>
      </c>
      <c r="O415" s="152">
        <f>IFERROR(VLOOKUP($B415,#REF!,#REF!,FALSE),0)</f>
        <v>0</v>
      </c>
      <c r="P415" s="151">
        <f>IFERROR(VLOOKUP($B415,#REF!,#REF!,FALSE),0)</f>
        <v>0</v>
      </c>
      <c r="Q415" s="151">
        <f>IFERROR(VLOOKUP($B415,#REF!,#REF!,FALSE),0)</f>
        <v>0</v>
      </c>
      <c r="R415" s="151">
        <f>IFERROR(VLOOKUP($B415,#REF!,#REF!,FALSE),0)</f>
        <v>0</v>
      </c>
      <c r="S415" s="151">
        <f>IFERROR(VLOOKUP($B415,#REF!,#REF!,FALSE),0)</f>
        <v>0</v>
      </c>
      <c r="T415" s="151">
        <f>IFERROR(VLOOKUP($B415,#REF!,#REF!,FALSE),0)</f>
        <v>0</v>
      </c>
      <c r="U415" s="151">
        <f>IFERROR(VLOOKUP($B415,#REF!,#REF!,FALSE),0)</f>
        <v>0</v>
      </c>
      <c r="V415" s="96"/>
      <c r="W415" s="96">
        <f t="shared" si="55"/>
        <v>0</v>
      </c>
      <c r="X415" s="136">
        <f t="shared" si="56"/>
        <v>-5723.4400000000005</v>
      </c>
    </row>
    <row r="416" spans="2:24" s="83" customFormat="1" ht="14.25" x14ac:dyDescent="0.2">
      <c r="B416" s="83" t="str">
        <f t="shared" si="54"/>
        <v>266036</v>
      </c>
      <c r="C416" s="154"/>
      <c r="D416" s="94" t="s">
        <v>55</v>
      </c>
      <c r="E416" s="94" t="s">
        <v>338</v>
      </c>
      <c r="F416" s="95" t="s">
        <v>145</v>
      </c>
      <c r="G416" s="95">
        <v>266036</v>
      </c>
      <c r="H416" s="95" t="s">
        <v>119</v>
      </c>
      <c r="I416" s="178">
        <v>-8585.16</v>
      </c>
      <c r="J416" s="198">
        <f>IFERROR(VLOOKUP($B416,#REF!,#REF!,FALSE),0)</f>
        <v>0</v>
      </c>
      <c r="K416" s="151">
        <f>IFERROR(VLOOKUP($B416,#REF!,#REF!,FALSE),0)</f>
        <v>0</v>
      </c>
      <c r="L416" s="151">
        <f>IFERROR(VLOOKUP($B416,#REF!,#REF!,FALSE),0)</f>
        <v>0</v>
      </c>
      <c r="M416" s="151">
        <f>IFERROR(VLOOKUP($B416,#REF!,#REF!,FALSE),0)</f>
        <v>0</v>
      </c>
      <c r="N416" s="151">
        <f>IFERROR(VLOOKUP($B416,#REF!,#REF!,FALSE),0)</f>
        <v>0</v>
      </c>
      <c r="O416" s="152">
        <f>IFERROR(VLOOKUP($B416,#REF!,#REF!,FALSE),0)</f>
        <v>0</v>
      </c>
      <c r="P416" s="151">
        <f>IFERROR(VLOOKUP($B416,#REF!,#REF!,FALSE),0)</f>
        <v>0</v>
      </c>
      <c r="Q416" s="151">
        <f>IFERROR(VLOOKUP($B416,#REF!,#REF!,FALSE),0)</f>
        <v>0</v>
      </c>
      <c r="R416" s="151">
        <f>IFERROR(VLOOKUP($B416,#REF!,#REF!,FALSE),0)</f>
        <v>0</v>
      </c>
      <c r="S416" s="151">
        <f>IFERROR(VLOOKUP($B416,#REF!,#REF!,FALSE),0)</f>
        <v>0</v>
      </c>
      <c r="T416" s="151">
        <f>IFERROR(VLOOKUP($B416,#REF!,#REF!,FALSE),0)</f>
        <v>0</v>
      </c>
      <c r="U416" s="151">
        <f>IFERROR(VLOOKUP($B416,#REF!,#REF!,FALSE),0)</f>
        <v>0</v>
      </c>
      <c r="V416" s="96"/>
      <c r="W416" s="96">
        <f t="shared" si="55"/>
        <v>0</v>
      </c>
      <c r="X416" s="136">
        <f t="shared" si="56"/>
        <v>-8585.16</v>
      </c>
    </row>
    <row r="417" spans="2:24" s="83" customFormat="1" ht="14.25" x14ac:dyDescent="0.2">
      <c r="B417" s="83" t="str">
        <f t="shared" si="54"/>
        <v>265543</v>
      </c>
      <c r="C417" s="154"/>
      <c r="D417" s="94" t="s">
        <v>55</v>
      </c>
      <c r="E417" s="94" t="s">
        <v>340</v>
      </c>
      <c r="F417" s="95" t="s">
        <v>145</v>
      </c>
      <c r="G417" s="95">
        <v>265543</v>
      </c>
      <c r="H417" s="95" t="s">
        <v>119</v>
      </c>
      <c r="I417" s="178">
        <v>-5723.4400000000005</v>
      </c>
      <c r="J417" s="198">
        <f>IFERROR(VLOOKUP($B417,#REF!,#REF!,FALSE),0)</f>
        <v>0</v>
      </c>
      <c r="K417" s="151">
        <f>IFERROR(VLOOKUP($B417,#REF!,#REF!,FALSE),0)</f>
        <v>0</v>
      </c>
      <c r="L417" s="151">
        <f>IFERROR(VLOOKUP($B417,#REF!,#REF!,FALSE),0)</f>
        <v>0</v>
      </c>
      <c r="M417" s="151">
        <f>IFERROR(VLOOKUP($B417,#REF!,#REF!,FALSE),0)</f>
        <v>0</v>
      </c>
      <c r="N417" s="151">
        <f>IFERROR(VLOOKUP($B417,#REF!,#REF!,FALSE),0)</f>
        <v>0</v>
      </c>
      <c r="O417" s="152">
        <f>IFERROR(VLOOKUP($B417,#REF!,#REF!,FALSE),0)</f>
        <v>0</v>
      </c>
      <c r="P417" s="151">
        <f>IFERROR(VLOOKUP($B417,#REF!,#REF!,FALSE),0)</f>
        <v>0</v>
      </c>
      <c r="Q417" s="151">
        <f>IFERROR(VLOOKUP($B417,#REF!,#REF!,FALSE),0)</f>
        <v>0</v>
      </c>
      <c r="R417" s="151">
        <f>IFERROR(VLOOKUP($B417,#REF!,#REF!,FALSE),0)</f>
        <v>0</v>
      </c>
      <c r="S417" s="151">
        <f>IFERROR(VLOOKUP($B417,#REF!,#REF!,FALSE),0)</f>
        <v>0</v>
      </c>
      <c r="T417" s="151">
        <f>IFERROR(VLOOKUP($B417,#REF!,#REF!,FALSE),0)</f>
        <v>0</v>
      </c>
      <c r="U417" s="151">
        <f>IFERROR(VLOOKUP($B417,#REF!,#REF!,FALSE),0)</f>
        <v>0</v>
      </c>
      <c r="V417" s="96"/>
      <c r="W417" s="96">
        <f t="shared" si="55"/>
        <v>0</v>
      </c>
      <c r="X417" s="136">
        <f t="shared" si="56"/>
        <v>-5723.4400000000005</v>
      </c>
    </row>
    <row r="418" spans="2:24" s="83" customFormat="1" ht="14.25" x14ac:dyDescent="0.2">
      <c r="B418" s="83" t="str">
        <f t="shared" si="54"/>
        <v>265113</v>
      </c>
      <c r="C418" s="154"/>
      <c r="D418" s="94" t="s">
        <v>55</v>
      </c>
      <c r="E418" s="94" t="s">
        <v>342</v>
      </c>
      <c r="F418" s="95" t="s">
        <v>145</v>
      </c>
      <c r="G418" s="95">
        <v>265113</v>
      </c>
      <c r="H418" s="95" t="s">
        <v>119</v>
      </c>
      <c r="I418" s="178">
        <v>-5723.4400000000005</v>
      </c>
      <c r="J418" s="198">
        <f>IFERROR(VLOOKUP($B418,#REF!,#REF!,FALSE),0)</f>
        <v>0</v>
      </c>
      <c r="K418" s="151">
        <f>IFERROR(VLOOKUP($B418,#REF!,#REF!,FALSE),0)</f>
        <v>0</v>
      </c>
      <c r="L418" s="151">
        <f>IFERROR(VLOOKUP($B418,#REF!,#REF!,FALSE),0)</f>
        <v>0</v>
      </c>
      <c r="M418" s="151">
        <f>IFERROR(VLOOKUP($B418,#REF!,#REF!,FALSE),0)</f>
        <v>0</v>
      </c>
      <c r="N418" s="151">
        <f>IFERROR(VLOOKUP($B418,#REF!,#REF!,FALSE),0)</f>
        <v>0</v>
      </c>
      <c r="O418" s="152">
        <f>IFERROR(VLOOKUP($B418,#REF!,#REF!,FALSE),0)</f>
        <v>0</v>
      </c>
      <c r="P418" s="151">
        <f>IFERROR(VLOOKUP($B418,#REF!,#REF!,FALSE),0)</f>
        <v>0</v>
      </c>
      <c r="Q418" s="151">
        <f>IFERROR(VLOOKUP($B418,#REF!,#REF!,FALSE),0)</f>
        <v>0</v>
      </c>
      <c r="R418" s="151">
        <f>IFERROR(VLOOKUP($B418,#REF!,#REF!,FALSE),0)</f>
        <v>0</v>
      </c>
      <c r="S418" s="151">
        <f>IFERROR(VLOOKUP($B418,#REF!,#REF!,FALSE),0)</f>
        <v>0</v>
      </c>
      <c r="T418" s="151">
        <f>IFERROR(VLOOKUP($B418,#REF!,#REF!,FALSE),0)</f>
        <v>0</v>
      </c>
      <c r="U418" s="151">
        <f>IFERROR(VLOOKUP($B418,#REF!,#REF!,FALSE),0)</f>
        <v>0</v>
      </c>
      <c r="V418" s="96"/>
      <c r="W418" s="96">
        <f t="shared" si="55"/>
        <v>0</v>
      </c>
      <c r="X418" s="136">
        <f t="shared" si="56"/>
        <v>-5723.4400000000005</v>
      </c>
    </row>
    <row r="419" spans="2:24" s="83" customFormat="1" ht="14.25" x14ac:dyDescent="0.2">
      <c r="B419" s="83" t="str">
        <f t="shared" si="54"/>
        <v>264057</v>
      </c>
      <c r="C419" s="154"/>
      <c r="D419" s="94" t="s">
        <v>55</v>
      </c>
      <c r="E419" s="94" t="s">
        <v>341</v>
      </c>
      <c r="F419" s="95" t="s">
        <v>145</v>
      </c>
      <c r="G419" s="95">
        <v>264057</v>
      </c>
      <c r="H419" s="95" t="s">
        <v>119</v>
      </c>
      <c r="I419" s="178">
        <v>-5723.4400000000005</v>
      </c>
      <c r="J419" s="198">
        <f>IFERROR(VLOOKUP($B419,#REF!,#REF!,FALSE),0)</f>
        <v>0</v>
      </c>
      <c r="K419" s="151">
        <f>IFERROR(VLOOKUP($B419,#REF!,#REF!,FALSE),0)</f>
        <v>0</v>
      </c>
      <c r="L419" s="151">
        <f>IFERROR(VLOOKUP($B419,#REF!,#REF!,FALSE),0)</f>
        <v>0</v>
      </c>
      <c r="M419" s="151">
        <f>IFERROR(VLOOKUP($B419,#REF!,#REF!,FALSE),0)</f>
        <v>0</v>
      </c>
      <c r="N419" s="151">
        <f>IFERROR(VLOOKUP($B419,#REF!,#REF!,FALSE),0)</f>
        <v>0</v>
      </c>
      <c r="O419" s="152">
        <f>IFERROR(VLOOKUP($B419,#REF!,#REF!,FALSE),0)</f>
        <v>0</v>
      </c>
      <c r="P419" s="151">
        <f>IFERROR(VLOOKUP($B419,#REF!,#REF!,FALSE),0)</f>
        <v>0</v>
      </c>
      <c r="Q419" s="151">
        <f>IFERROR(VLOOKUP($B419,#REF!,#REF!,FALSE),0)</f>
        <v>0</v>
      </c>
      <c r="R419" s="151">
        <f>IFERROR(VLOOKUP($B419,#REF!,#REF!,FALSE),0)</f>
        <v>0</v>
      </c>
      <c r="S419" s="151">
        <f>IFERROR(VLOOKUP($B419,#REF!,#REF!,FALSE),0)</f>
        <v>0</v>
      </c>
      <c r="T419" s="151">
        <f>IFERROR(VLOOKUP($B419,#REF!,#REF!,FALSE),0)</f>
        <v>0</v>
      </c>
      <c r="U419" s="151">
        <f>IFERROR(VLOOKUP($B419,#REF!,#REF!,FALSE),0)</f>
        <v>0</v>
      </c>
      <c r="V419" s="96"/>
      <c r="W419" s="96">
        <f t="shared" si="55"/>
        <v>0</v>
      </c>
      <c r="X419" s="136">
        <f t="shared" si="56"/>
        <v>-5723.4400000000005</v>
      </c>
    </row>
    <row r="420" spans="2:24" s="83" customFormat="1" ht="14.25" x14ac:dyDescent="0.2">
      <c r="B420" s="83" t="str">
        <f t="shared" si="54"/>
        <v>260136</v>
      </c>
      <c r="C420" s="154"/>
      <c r="D420" s="94" t="s">
        <v>55</v>
      </c>
      <c r="E420" s="94" t="s">
        <v>326</v>
      </c>
      <c r="F420" s="95" t="s">
        <v>145</v>
      </c>
      <c r="G420" s="95">
        <v>260136</v>
      </c>
      <c r="H420" s="95" t="s">
        <v>119</v>
      </c>
      <c r="I420" s="178">
        <v>-2861.7200000000003</v>
      </c>
      <c r="J420" s="198">
        <f>IFERROR(VLOOKUP($B420,#REF!,#REF!,FALSE),0)</f>
        <v>0</v>
      </c>
      <c r="K420" s="151">
        <f>IFERROR(VLOOKUP($B420,#REF!,#REF!,FALSE),0)</f>
        <v>0</v>
      </c>
      <c r="L420" s="151">
        <f>IFERROR(VLOOKUP($B420,#REF!,#REF!,FALSE),0)</f>
        <v>0</v>
      </c>
      <c r="M420" s="151">
        <f>IFERROR(VLOOKUP($B420,#REF!,#REF!,FALSE),0)</f>
        <v>0</v>
      </c>
      <c r="N420" s="151">
        <f>IFERROR(VLOOKUP($B420,#REF!,#REF!,FALSE),0)</f>
        <v>0</v>
      </c>
      <c r="O420" s="152">
        <f>IFERROR(VLOOKUP($B420,#REF!,#REF!,FALSE),0)</f>
        <v>0</v>
      </c>
      <c r="P420" s="151">
        <f>IFERROR(VLOOKUP($B420,#REF!,#REF!,FALSE),0)</f>
        <v>0</v>
      </c>
      <c r="Q420" s="151">
        <f>IFERROR(VLOOKUP($B420,#REF!,#REF!,FALSE),0)</f>
        <v>0</v>
      </c>
      <c r="R420" s="151">
        <f>IFERROR(VLOOKUP($B420,#REF!,#REF!,FALSE),0)</f>
        <v>0</v>
      </c>
      <c r="S420" s="151">
        <f>IFERROR(VLOOKUP($B420,#REF!,#REF!,FALSE),0)</f>
        <v>0</v>
      </c>
      <c r="T420" s="151">
        <f>IFERROR(VLOOKUP($B420,#REF!,#REF!,FALSE),0)</f>
        <v>0</v>
      </c>
      <c r="U420" s="151">
        <f>IFERROR(VLOOKUP($B420,#REF!,#REF!,FALSE),0)</f>
        <v>0</v>
      </c>
      <c r="V420" s="96"/>
      <c r="W420" s="96">
        <f t="shared" si="55"/>
        <v>0</v>
      </c>
      <c r="X420" s="136">
        <f t="shared" si="56"/>
        <v>-2861.7200000000003</v>
      </c>
    </row>
    <row r="421" spans="2:24" s="83" customFormat="1" ht="14.25" x14ac:dyDescent="0.2">
      <c r="B421" s="83" t="str">
        <f t="shared" si="54"/>
        <v>260996</v>
      </c>
      <c r="C421" s="154"/>
      <c r="D421" s="94" t="s">
        <v>55</v>
      </c>
      <c r="E421" s="94" t="s">
        <v>320</v>
      </c>
      <c r="F421" s="95" t="s">
        <v>145</v>
      </c>
      <c r="G421" s="95">
        <v>260996</v>
      </c>
      <c r="H421" s="95" t="s">
        <v>119</v>
      </c>
      <c r="I421" s="178">
        <v>-2861.7200000000003</v>
      </c>
      <c r="J421" s="198">
        <f>IFERROR(VLOOKUP($B421,#REF!,#REF!,FALSE),0)</f>
        <v>0</v>
      </c>
      <c r="K421" s="151">
        <f>IFERROR(VLOOKUP($B421,#REF!,#REF!,FALSE),0)</f>
        <v>0</v>
      </c>
      <c r="L421" s="151">
        <f>IFERROR(VLOOKUP($B421,#REF!,#REF!,FALSE),0)</f>
        <v>0</v>
      </c>
      <c r="M421" s="151">
        <f>IFERROR(VLOOKUP($B421,#REF!,#REF!,FALSE),0)</f>
        <v>0</v>
      </c>
      <c r="N421" s="151">
        <f>IFERROR(VLOOKUP($B421,#REF!,#REF!,FALSE),0)</f>
        <v>0</v>
      </c>
      <c r="O421" s="152">
        <f>IFERROR(VLOOKUP($B421,#REF!,#REF!,FALSE),0)</f>
        <v>0</v>
      </c>
      <c r="P421" s="151">
        <f>IFERROR(VLOOKUP($B421,#REF!,#REF!,FALSE),0)</f>
        <v>0</v>
      </c>
      <c r="Q421" s="151">
        <f>IFERROR(VLOOKUP($B421,#REF!,#REF!,FALSE),0)</f>
        <v>0</v>
      </c>
      <c r="R421" s="151">
        <f>IFERROR(VLOOKUP($B421,#REF!,#REF!,FALSE),0)</f>
        <v>0</v>
      </c>
      <c r="S421" s="151">
        <f>IFERROR(VLOOKUP($B421,#REF!,#REF!,FALSE),0)</f>
        <v>0</v>
      </c>
      <c r="T421" s="151">
        <f>IFERROR(VLOOKUP($B421,#REF!,#REF!,FALSE),0)</f>
        <v>0</v>
      </c>
      <c r="U421" s="151">
        <f>IFERROR(VLOOKUP($B421,#REF!,#REF!,FALSE),0)</f>
        <v>0</v>
      </c>
      <c r="V421" s="96"/>
      <c r="W421" s="96">
        <f t="shared" si="55"/>
        <v>0</v>
      </c>
      <c r="X421" s="136">
        <f t="shared" si="56"/>
        <v>-2861.7200000000003</v>
      </c>
    </row>
    <row r="422" spans="2:24" s="83" customFormat="1" ht="14.25" x14ac:dyDescent="0.2">
      <c r="B422" s="83" t="str">
        <f t="shared" si="54"/>
        <v>260030</v>
      </c>
      <c r="C422" s="154"/>
      <c r="D422" s="94" t="s">
        <v>55</v>
      </c>
      <c r="E422" s="94" t="s">
        <v>344</v>
      </c>
      <c r="F422" s="95" t="s">
        <v>145</v>
      </c>
      <c r="G422" s="95">
        <v>260030</v>
      </c>
      <c r="H422" s="95" t="s">
        <v>119</v>
      </c>
      <c r="I422" s="178">
        <v>-2861.7200000000003</v>
      </c>
      <c r="J422" s="198">
        <f>IFERROR(VLOOKUP($B422,#REF!,#REF!,FALSE),0)</f>
        <v>0</v>
      </c>
      <c r="K422" s="151">
        <f>IFERROR(VLOOKUP($B422,#REF!,#REF!,FALSE),0)</f>
        <v>0</v>
      </c>
      <c r="L422" s="151">
        <f>IFERROR(VLOOKUP($B422,#REF!,#REF!,FALSE),0)</f>
        <v>0</v>
      </c>
      <c r="M422" s="151">
        <f>IFERROR(VLOOKUP($B422,#REF!,#REF!,FALSE),0)</f>
        <v>0</v>
      </c>
      <c r="N422" s="151">
        <f>IFERROR(VLOOKUP($B422,#REF!,#REF!,FALSE),0)</f>
        <v>0</v>
      </c>
      <c r="O422" s="152">
        <f>IFERROR(VLOOKUP($B422,#REF!,#REF!,FALSE),0)</f>
        <v>0</v>
      </c>
      <c r="P422" s="151">
        <f>IFERROR(VLOOKUP($B422,#REF!,#REF!,FALSE),0)</f>
        <v>0</v>
      </c>
      <c r="Q422" s="151">
        <f>IFERROR(VLOOKUP($B422,#REF!,#REF!,FALSE),0)</f>
        <v>0</v>
      </c>
      <c r="R422" s="151">
        <f>IFERROR(VLOOKUP($B422,#REF!,#REF!,FALSE),0)</f>
        <v>0</v>
      </c>
      <c r="S422" s="151">
        <f>IFERROR(VLOOKUP($B422,#REF!,#REF!,FALSE),0)</f>
        <v>0</v>
      </c>
      <c r="T422" s="151">
        <f>IFERROR(VLOOKUP($B422,#REF!,#REF!,FALSE),0)</f>
        <v>0</v>
      </c>
      <c r="U422" s="151">
        <f>IFERROR(VLOOKUP($B422,#REF!,#REF!,FALSE),0)</f>
        <v>0</v>
      </c>
      <c r="V422" s="96"/>
      <c r="W422" s="96">
        <f t="shared" si="55"/>
        <v>0</v>
      </c>
      <c r="X422" s="136">
        <f t="shared" si="56"/>
        <v>-2861.7200000000003</v>
      </c>
    </row>
    <row r="423" spans="2:24" s="83" customFormat="1" ht="14.25" x14ac:dyDescent="0.2">
      <c r="B423" s="83" t="str">
        <f t="shared" si="54"/>
        <v>260531</v>
      </c>
      <c r="C423" s="154"/>
      <c r="D423" s="94" t="s">
        <v>55</v>
      </c>
      <c r="E423" s="94" t="s">
        <v>347</v>
      </c>
      <c r="F423" s="95" t="s">
        <v>145</v>
      </c>
      <c r="G423" s="95">
        <v>260531</v>
      </c>
      <c r="H423" s="95" t="s">
        <v>119</v>
      </c>
      <c r="I423" s="178">
        <v>-2861.7200000000003</v>
      </c>
      <c r="J423" s="198">
        <f>IFERROR(VLOOKUP($B423,#REF!,#REF!,FALSE),0)</f>
        <v>0</v>
      </c>
      <c r="K423" s="151">
        <f>IFERROR(VLOOKUP($B423,#REF!,#REF!,FALSE),0)</f>
        <v>0</v>
      </c>
      <c r="L423" s="151">
        <f>IFERROR(VLOOKUP($B423,#REF!,#REF!,FALSE),0)</f>
        <v>0</v>
      </c>
      <c r="M423" s="151">
        <f>IFERROR(VLOOKUP($B423,#REF!,#REF!,FALSE),0)</f>
        <v>0</v>
      </c>
      <c r="N423" s="151">
        <f>IFERROR(VLOOKUP($B423,#REF!,#REF!,FALSE),0)</f>
        <v>0</v>
      </c>
      <c r="O423" s="152">
        <f>IFERROR(VLOOKUP($B423,#REF!,#REF!,FALSE),0)</f>
        <v>0</v>
      </c>
      <c r="P423" s="151">
        <f>IFERROR(VLOOKUP($B423,#REF!,#REF!,FALSE),0)</f>
        <v>0</v>
      </c>
      <c r="Q423" s="151">
        <f>IFERROR(VLOOKUP($B423,#REF!,#REF!,FALSE),0)</f>
        <v>0</v>
      </c>
      <c r="R423" s="151">
        <f>IFERROR(VLOOKUP($B423,#REF!,#REF!,FALSE),0)</f>
        <v>0</v>
      </c>
      <c r="S423" s="151">
        <f>IFERROR(VLOOKUP($B423,#REF!,#REF!,FALSE),0)</f>
        <v>0</v>
      </c>
      <c r="T423" s="151">
        <f>IFERROR(VLOOKUP($B423,#REF!,#REF!,FALSE),0)</f>
        <v>0</v>
      </c>
      <c r="U423" s="151">
        <f>IFERROR(VLOOKUP($B423,#REF!,#REF!,FALSE),0)</f>
        <v>0</v>
      </c>
      <c r="V423" s="96"/>
      <c r="W423" s="96">
        <f t="shared" si="55"/>
        <v>0</v>
      </c>
      <c r="X423" s="136">
        <f t="shared" si="56"/>
        <v>-2861.7200000000003</v>
      </c>
    </row>
    <row r="424" spans="2:24" s="83" customFormat="1" ht="14.25" x14ac:dyDescent="0.2">
      <c r="B424" s="83" t="str">
        <f t="shared" ref="B424:B444" si="57">TEXT(G424,0)</f>
        <v>261083</v>
      </c>
      <c r="C424" s="154"/>
      <c r="D424" s="94" t="s">
        <v>55</v>
      </c>
      <c r="E424" s="94" t="s">
        <v>343</v>
      </c>
      <c r="F424" s="95" t="s">
        <v>145</v>
      </c>
      <c r="G424" s="95">
        <v>261083</v>
      </c>
      <c r="H424" s="95" t="s">
        <v>119</v>
      </c>
      <c r="I424" s="178">
        <v>-2861.7200000000003</v>
      </c>
      <c r="J424" s="198">
        <f>IFERROR(VLOOKUP($B424,#REF!,#REF!,FALSE),0)</f>
        <v>0</v>
      </c>
      <c r="K424" s="151">
        <f>IFERROR(VLOOKUP($B424,#REF!,#REF!,FALSE),0)</f>
        <v>0</v>
      </c>
      <c r="L424" s="151">
        <f>IFERROR(VLOOKUP($B424,#REF!,#REF!,FALSE),0)</f>
        <v>0</v>
      </c>
      <c r="M424" s="151">
        <f>IFERROR(VLOOKUP($B424,#REF!,#REF!,FALSE),0)</f>
        <v>0</v>
      </c>
      <c r="N424" s="151">
        <f>IFERROR(VLOOKUP($B424,#REF!,#REF!,FALSE),0)</f>
        <v>0</v>
      </c>
      <c r="O424" s="151">
        <f>IFERROR(VLOOKUP($B424,#REF!,#REF!,FALSE),0)</f>
        <v>0</v>
      </c>
      <c r="P424" s="151">
        <f>IFERROR(VLOOKUP($B424,#REF!,#REF!,FALSE),0)</f>
        <v>0</v>
      </c>
      <c r="Q424" s="151">
        <f>IFERROR(VLOOKUP($B424,#REF!,#REF!,FALSE),0)</f>
        <v>0</v>
      </c>
      <c r="R424" s="151">
        <f>IFERROR(VLOOKUP($B424,#REF!,#REF!,FALSE),0)</f>
        <v>0</v>
      </c>
      <c r="S424" s="151">
        <f>IFERROR(VLOOKUP($B424,#REF!,#REF!,FALSE),0)</f>
        <v>0</v>
      </c>
      <c r="T424" s="151">
        <f>IFERROR(VLOOKUP($B424,#REF!,#REF!,FALSE),0)</f>
        <v>0</v>
      </c>
      <c r="U424" s="151">
        <f>IFERROR(VLOOKUP($B424,#REF!,#REF!,FALSE),0)</f>
        <v>0</v>
      </c>
      <c r="V424" s="96"/>
      <c r="W424" s="96">
        <f t="shared" ref="W424:W456" si="58">SUM(J424:U424)</f>
        <v>0</v>
      </c>
      <c r="X424" s="136">
        <f t="shared" si="56"/>
        <v>-2861.7200000000003</v>
      </c>
    </row>
    <row r="425" spans="2:24" s="83" customFormat="1" ht="14.25" x14ac:dyDescent="0.2">
      <c r="B425" s="83" t="str">
        <f t="shared" si="57"/>
        <v>260953</v>
      </c>
      <c r="C425" s="154"/>
      <c r="D425" s="94" t="s">
        <v>55</v>
      </c>
      <c r="E425" s="94" t="s">
        <v>328</v>
      </c>
      <c r="F425" s="95" t="s">
        <v>145</v>
      </c>
      <c r="G425" s="95">
        <v>260953</v>
      </c>
      <c r="H425" s="95" t="s">
        <v>119</v>
      </c>
      <c r="I425" s="178">
        <v>-2861.7200000000003</v>
      </c>
      <c r="J425" s="198">
        <f>IFERROR(VLOOKUP($B425,#REF!,#REF!,FALSE),0)</f>
        <v>0</v>
      </c>
      <c r="K425" s="151">
        <f>IFERROR(VLOOKUP($B425,#REF!,#REF!,FALSE),0)</f>
        <v>0</v>
      </c>
      <c r="L425" s="151">
        <f>IFERROR(VLOOKUP($B425,#REF!,#REF!,FALSE),0)</f>
        <v>0</v>
      </c>
      <c r="M425" s="151">
        <f>IFERROR(VLOOKUP($B425,#REF!,#REF!,FALSE),0)</f>
        <v>0</v>
      </c>
      <c r="N425" s="151">
        <f>IFERROR(VLOOKUP($B425,#REF!,#REF!,FALSE),0)</f>
        <v>0</v>
      </c>
      <c r="O425" s="152">
        <f>IFERROR(VLOOKUP($B425,#REF!,#REF!,FALSE),0)</f>
        <v>0</v>
      </c>
      <c r="P425" s="151">
        <f>IFERROR(VLOOKUP($B425,#REF!,#REF!,FALSE),0)</f>
        <v>0</v>
      </c>
      <c r="Q425" s="151">
        <f>IFERROR(VLOOKUP($B425,#REF!,#REF!,FALSE),0)</f>
        <v>0</v>
      </c>
      <c r="R425" s="151">
        <f>IFERROR(VLOOKUP($B425,#REF!,#REF!,FALSE),0)</f>
        <v>0</v>
      </c>
      <c r="S425" s="151">
        <f>IFERROR(VLOOKUP($B425,#REF!,#REF!,FALSE),0)</f>
        <v>0</v>
      </c>
      <c r="T425" s="151">
        <f>IFERROR(VLOOKUP($B425,#REF!,#REF!,FALSE),0)</f>
        <v>0</v>
      </c>
      <c r="U425" s="151">
        <f>IFERROR(VLOOKUP($B425,#REF!,#REF!,FALSE),0)</f>
        <v>0</v>
      </c>
      <c r="V425" s="96"/>
      <c r="W425" s="96">
        <f t="shared" si="58"/>
        <v>0</v>
      </c>
      <c r="X425" s="136">
        <f t="shared" si="56"/>
        <v>-2861.7200000000003</v>
      </c>
    </row>
    <row r="426" spans="2:24" s="83" customFormat="1" ht="14.25" x14ac:dyDescent="0.2">
      <c r="B426" s="83" t="str">
        <f t="shared" si="57"/>
        <v>260101</v>
      </c>
      <c r="C426" s="154"/>
      <c r="D426" s="94" t="s">
        <v>55</v>
      </c>
      <c r="E426" s="94" t="s">
        <v>315</v>
      </c>
      <c r="F426" s="95" t="s">
        <v>145</v>
      </c>
      <c r="G426" s="95">
        <v>260101</v>
      </c>
      <c r="H426" s="95" t="s">
        <v>119</v>
      </c>
      <c r="I426" s="178">
        <v>-2861.7200000000003</v>
      </c>
      <c r="J426" s="198">
        <f>IFERROR(VLOOKUP($B426,#REF!,#REF!,FALSE),0)</f>
        <v>0</v>
      </c>
      <c r="K426" s="151">
        <f>IFERROR(VLOOKUP($B426,#REF!,#REF!,FALSE),0)</f>
        <v>0</v>
      </c>
      <c r="L426" s="151">
        <f>IFERROR(VLOOKUP($B426,#REF!,#REF!,FALSE),0)</f>
        <v>0</v>
      </c>
      <c r="M426" s="151">
        <f>IFERROR(VLOOKUP($B426,#REF!,#REF!,FALSE),0)</f>
        <v>0</v>
      </c>
      <c r="N426" s="151">
        <f>IFERROR(VLOOKUP($B426,#REF!,#REF!,FALSE),0)</f>
        <v>0</v>
      </c>
      <c r="O426" s="152">
        <f>IFERROR(VLOOKUP($B426,#REF!,#REF!,FALSE),0)</f>
        <v>0</v>
      </c>
      <c r="P426" s="151">
        <f>IFERROR(VLOOKUP($B426,#REF!,#REF!,FALSE),0)</f>
        <v>0</v>
      </c>
      <c r="Q426" s="151">
        <f>IFERROR(VLOOKUP($B426,#REF!,#REF!,FALSE),0)</f>
        <v>0</v>
      </c>
      <c r="R426" s="151">
        <f>IFERROR(VLOOKUP($B426,#REF!,#REF!,FALSE),0)</f>
        <v>0</v>
      </c>
      <c r="S426" s="151">
        <f>IFERROR(VLOOKUP($B426,#REF!,#REF!,FALSE),0)</f>
        <v>0</v>
      </c>
      <c r="T426" s="151">
        <f>IFERROR(VLOOKUP($B426,#REF!,#REF!,FALSE),0)</f>
        <v>0</v>
      </c>
      <c r="U426" s="151">
        <f>IFERROR(VLOOKUP($B426,#REF!,#REF!,FALSE),0)</f>
        <v>0</v>
      </c>
      <c r="V426" s="96"/>
      <c r="W426" s="96">
        <f t="shared" si="58"/>
        <v>0</v>
      </c>
      <c r="X426" s="136">
        <f t="shared" si="56"/>
        <v>-2861.7200000000003</v>
      </c>
    </row>
    <row r="427" spans="2:24" s="83" customFormat="1" ht="14.25" x14ac:dyDescent="0.2">
      <c r="B427" s="83" t="str">
        <f t="shared" si="57"/>
        <v>260988</v>
      </c>
      <c r="C427" s="154"/>
      <c r="D427" s="94" t="s">
        <v>55</v>
      </c>
      <c r="E427" s="94" t="s">
        <v>335</v>
      </c>
      <c r="F427" s="95" t="s">
        <v>145</v>
      </c>
      <c r="G427" s="95">
        <v>260988</v>
      </c>
      <c r="H427" s="95" t="s">
        <v>119</v>
      </c>
      <c r="I427" s="178">
        <v>-2861.7200000000003</v>
      </c>
      <c r="J427" s="198">
        <f>IFERROR(VLOOKUP($B427,#REF!,#REF!,FALSE),0)</f>
        <v>0</v>
      </c>
      <c r="K427" s="151">
        <f>IFERROR(VLOOKUP($B427,#REF!,#REF!,FALSE),0)</f>
        <v>0</v>
      </c>
      <c r="L427" s="151">
        <f>IFERROR(VLOOKUP($B427,#REF!,#REF!,FALSE),0)</f>
        <v>0</v>
      </c>
      <c r="M427" s="151">
        <f>IFERROR(VLOOKUP($B427,#REF!,#REF!,FALSE),0)</f>
        <v>0</v>
      </c>
      <c r="N427" s="151">
        <f>IFERROR(VLOOKUP($B427,#REF!,#REF!,FALSE),0)</f>
        <v>0</v>
      </c>
      <c r="O427" s="152">
        <f>IFERROR(VLOOKUP($B427,#REF!,#REF!,FALSE),0)</f>
        <v>0</v>
      </c>
      <c r="P427" s="151">
        <f>IFERROR(VLOOKUP($B427,#REF!,#REF!,FALSE),0)</f>
        <v>0</v>
      </c>
      <c r="Q427" s="151">
        <f>IFERROR(VLOOKUP($B427,#REF!,#REF!,FALSE),0)</f>
        <v>0</v>
      </c>
      <c r="R427" s="151">
        <f>IFERROR(VLOOKUP($B427,#REF!,#REF!,FALSE),0)</f>
        <v>0</v>
      </c>
      <c r="S427" s="151">
        <f>IFERROR(VLOOKUP($B427,#REF!,#REF!,FALSE),0)</f>
        <v>0</v>
      </c>
      <c r="T427" s="151">
        <f>IFERROR(VLOOKUP($B427,#REF!,#REF!,FALSE),0)</f>
        <v>0</v>
      </c>
      <c r="U427" s="151">
        <f>IFERROR(VLOOKUP($B427,#REF!,#REF!,FALSE),0)</f>
        <v>0</v>
      </c>
      <c r="V427" s="96"/>
      <c r="W427" s="96">
        <f t="shared" si="58"/>
        <v>0</v>
      </c>
      <c r="X427" s="136">
        <f t="shared" ref="X427:X444" si="59">I427-W427</f>
        <v>-2861.7200000000003</v>
      </c>
    </row>
    <row r="428" spans="2:24" s="83" customFormat="1" ht="14.25" x14ac:dyDescent="0.2">
      <c r="B428" s="83" t="str">
        <f t="shared" si="57"/>
        <v>261016</v>
      </c>
      <c r="C428" s="154"/>
      <c r="D428" s="94" t="s">
        <v>55</v>
      </c>
      <c r="E428" s="94" t="s">
        <v>324</v>
      </c>
      <c r="F428" s="95" t="s">
        <v>145</v>
      </c>
      <c r="G428" s="95">
        <v>261016</v>
      </c>
      <c r="H428" s="95" t="s">
        <v>119</v>
      </c>
      <c r="I428" s="178">
        <v>-2861.7200000000003</v>
      </c>
      <c r="J428" s="198">
        <f>IFERROR(VLOOKUP($B428,#REF!,#REF!,FALSE),0)</f>
        <v>0</v>
      </c>
      <c r="K428" s="151">
        <f>IFERROR(VLOOKUP($B428,#REF!,#REF!,FALSE),0)</f>
        <v>0</v>
      </c>
      <c r="L428" s="151">
        <f>IFERROR(VLOOKUP($B428,#REF!,#REF!,FALSE),0)</f>
        <v>0</v>
      </c>
      <c r="M428" s="151">
        <f>IFERROR(VLOOKUP($B428,#REF!,#REF!,FALSE),0)</f>
        <v>0</v>
      </c>
      <c r="N428" s="151">
        <f>IFERROR(VLOOKUP($B428,#REF!,#REF!,FALSE),0)</f>
        <v>0</v>
      </c>
      <c r="O428" s="152">
        <f>IFERROR(VLOOKUP($B428,#REF!,#REF!,FALSE),0)</f>
        <v>0</v>
      </c>
      <c r="P428" s="151">
        <f>IFERROR(VLOOKUP($B428,#REF!,#REF!,FALSE),0)</f>
        <v>0</v>
      </c>
      <c r="Q428" s="151">
        <f>IFERROR(VLOOKUP($B428,#REF!,#REF!,FALSE),0)</f>
        <v>0</v>
      </c>
      <c r="R428" s="151">
        <f>IFERROR(VLOOKUP($B428,#REF!,#REF!,FALSE),0)</f>
        <v>0</v>
      </c>
      <c r="S428" s="151">
        <f>IFERROR(VLOOKUP($B428,#REF!,#REF!,FALSE),0)</f>
        <v>0</v>
      </c>
      <c r="T428" s="151">
        <f>IFERROR(VLOOKUP($B428,#REF!,#REF!,FALSE),0)</f>
        <v>0</v>
      </c>
      <c r="U428" s="151">
        <f>IFERROR(VLOOKUP($B428,#REF!,#REF!,FALSE),0)</f>
        <v>0</v>
      </c>
      <c r="V428" s="96"/>
      <c r="W428" s="96">
        <f t="shared" si="58"/>
        <v>0</v>
      </c>
      <c r="X428" s="136">
        <f t="shared" si="59"/>
        <v>-2861.7200000000003</v>
      </c>
    </row>
    <row r="429" spans="2:24" s="83" customFormat="1" ht="14.25" x14ac:dyDescent="0.2">
      <c r="B429" s="83" t="str">
        <f t="shared" si="57"/>
        <v>260435</v>
      </c>
      <c r="C429" s="154"/>
      <c r="D429" s="94" t="s">
        <v>55</v>
      </c>
      <c r="E429" s="94" t="s">
        <v>349</v>
      </c>
      <c r="F429" s="95" t="s">
        <v>145</v>
      </c>
      <c r="G429" s="95">
        <v>260435</v>
      </c>
      <c r="H429" s="95" t="s">
        <v>119</v>
      </c>
      <c r="I429" s="178">
        <v>-2861.7200000000003</v>
      </c>
      <c r="J429" s="198">
        <f>IFERROR(VLOOKUP($B429,#REF!,#REF!,FALSE),0)</f>
        <v>0</v>
      </c>
      <c r="K429" s="151">
        <f>IFERROR(VLOOKUP($B429,#REF!,#REF!,FALSE),0)</f>
        <v>0</v>
      </c>
      <c r="L429" s="151">
        <f>IFERROR(VLOOKUP($B429,#REF!,#REF!,FALSE),0)</f>
        <v>0</v>
      </c>
      <c r="M429" s="151">
        <f>IFERROR(VLOOKUP($B429,#REF!,#REF!,FALSE),0)</f>
        <v>0</v>
      </c>
      <c r="N429" s="151">
        <f>IFERROR(VLOOKUP($B429,#REF!,#REF!,FALSE),0)</f>
        <v>0</v>
      </c>
      <c r="O429" s="152">
        <f>IFERROR(VLOOKUP($B429,#REF!,#REF!,FALSE),0)</f>
        <v>0</v>
      </c>
      <c r="P429" s="151">
        <f>IFERROR(VLOOKUP($B429,#REF!,#REF!,FALSE),0)</f>
        <v>0</v>
      </c>
      <c r="Q429" s="151">
        <f>IFERROR(VLOOKUP($B429,#REF!,#REF!,FALSE),0)</f>
        <v>0</v>
      </c>
      <c r="R429" s="151">
        <f>IFERROR(VLOOKUP($B429,#REF!,#REF!,FALSE),0)</f>
        <v>0</v>
      </c>
      <c r="S429" s="151">
        <f>IFERROR(VLOOKUP($B429,#REF!,#REF!,FALSE),0)</f>
        <v>0</v>
      </c>
      <c r="T429" s="151">
        <f>IFERROR(VLOOKUP($B429,#REF!,#REF!,FALSE),0)</f>
        <v>0</v>
      </c>
      <c r="U429" s="151">
        <f>IFERROR(VLOOKUP($B429,#REF!,#REF!,FALSE),0)</f>
        <v>0</v>
      </c>
      <c r="V429" s="96"/>
      <c r="W429" s="96">
        <f t="shared" si="58"/>
        <v>0</v>
      </c>
      <c r="X429" s="136">
        <f t="shared" si="59"/>
        <v>-2861.7200000000003</v>
      </c>
    </row>
    <row r="430" spans="2:24" s="83" customFormat="1" ht="14.25" x14ac:dyDescent="0.2">
      <c r="B430" s="83" t="str">
        <f t="shared" si="57"/>
        <v>260961</v>
      </c>
      <c r="C430" s="154"/>
      <c r="D430" s="94" t="s">
        <v>55</v>
      </c>
      <c r="E430" s="94" t="s">
        <v>329</v>
      </c>
      <c r="F430" s="95" t="s">
        <v>145</v>
      </c>
      <c r="G430" s="95">
        <v>260961</v>
      </c>
      <c r="H430" s="95" t="s">
        <v>119</v>
      </c>
      <c r="I430" s="178">
        <v>-2861.7200000000003</v>
      </c>
      <c r="J430" s="198">
        <f>IFERROR(VLOOKUP($B430,#REF!,#REF!,FALSE),0)</f>
        <v>0</v>
      </c>
      <c r="K430" s="151">
        <f>IFERROR(VLOOKUP($B430,#REF!,#REF!,FALSE),0)</f>
        <v>0</v>
      </c>
      <c r="L430" s="151">
        <f>IFERROR(VLOOKUP($B430,#REF!,#REF!,FALSE),0)</f>
        <v>0</v>
      </c>
      <c r="M430" s="151">
        <f>IFERROR(VLOOKUP($B430,#REF!,#REF!,FALSE),0)</f>
        <v>0</v>
      </c>
      <c r="N430" s="151">
        <f>IFERROR(VLOOKUP($B430,#REF!,#REF!,FALSE),0)</f>
        <v>0</v>
      </c>
      <c r="O430" s="152">
        <f>IFERROR(VLOOKUP($B430,#REF!,#REF!,FALSE),0)</f>
        <v>0</v>
      </c>
      <c r="P430" s="151">
        <f>IFERROR(VLOOKUP($B430,#REF!,#REF!,FALSE),0)</f>
        <v>0</v>
      </c>
      <c r="Q430" s="151">
        <f>IFERROR(VLOOKUP($B430,#REF!,#REF!,FALSE),0)</f>
        <v>0</v>
      </c>
      <c r="R430" s="151">
        <f>IFERROR(VLOOKUP($B430,#REF!,#REF!,FALSE),0)</f>
        <v>0</v>
      </c>
      <c r="S430" s="151">
        <f>IFERROR(VLOOKUP($B430,#REF!,#REF!,FALSE),0)</f>
        <v>0</v>
      </c>
      <c r="T430" s="151">
        <f>IFERROR(VLOOKUP($B430,#REF!,#REF!,FALSE),0)</f>
        <v>0</v>
      </c>
      <c r="U430" s="151">
        <f>IFERROR(VLOOKUP($B430,#REF!,#REF!,FALSE),0)</f>
        <v>0</v>
      </c>
      <c r="V430" s="96"/>
      <c r="W430" s="96">
        <f t="shared" si="58"/>
        <v>0</v>
      </c>
      <c r="X430" s="136">
        <f t="shared" si="59"/>
        <v>-2861.7200000000003</v>
      </c>
    </row>
    <row r="431" spans="2:24" s="83" customFormat="1" ht="14.25" x14ac:dyDescent="0.2">
      <c r="B431" s="83" t="str">
        <f t="shared" si="57"/>
        <v>260929</v>
      </c>
      <c r="C431" s="154"/>
      <c r="D431" s="94" t="s">
        <v>55</v>
      </c>
      <c r="E431" s="94" t="s">
        <v>318</v>
      </c>
      <c r="F431" s="95" t="s">
        <v>145</v>
      </c>
      <c r="G431" s="95">
        <v>260929</v>
      </c>
      <c r="H431" s="95" t="s">
        <v>119</v>
      </c>
      <c r="I431" s="178">
        <v>-2861.7200000000003</v>
      </c>
      <c r="J431" s="198">
        <f>IFERROR(VLOOKUP($B431,#REF!,#REF!,FALSE),0)</f>
        <v>0</v>
      </c>
      <c r="K431" s="151">
        <f>IFERROR(VLOOKUP($B431,#REF!,#REF!,FALSE),0)</f>
        <v>0</v>
      </c>
      <c r="L431" s="151">
        <f>IFERROR(VLOOKUP($B431,#REF!,#REF!,FALSE),0)</f>
        <v>0</v>
      </c>
      <c r="M431" s="151">
        <f>IFERROR(VLOOKUP($B431,#REF!,#REF!,FALSE),0)</f>
        <v>0</v>
      </c>
      <c r="N431" s="151">
        <f>IFERROR(VLOOKUP($B431,#REF!,#REF!,FALSE),0)</f>
        <v>0</v>
      </c>
      <c r="O431" s="152">
        <f>IFERROR(VLOOKUP($B431,#REF!,#REF!,FALSE),0)</f>
        <v>0</v>
      </c>
      <c r="P431" s="151">
        <f>IFERROR(VLOOKUP($B431,#REF!,#REF!,FALSE),0)</f>
        <v>0</v>
      </c>
      <c r="Q431" s="151">
        <f>IFERROR(VLOOKUP($B431,#REF!,#REF!,FALSE),0)</f>
        <v>0</v>
      </c>
      <c r="R431" s="151">
        <f>IFERROR(VLOOKUP($B431,#REF!,#REF!,FALSE),0)</f>
        <v>0</v>
      </c>
      <c r="S431" s="151">
        <f>IFERROR(VLOOKUP($B431,#REF!,#REF!,FALSE),0)</f>
        <v>0</v>
      </c>
      <c r="T431" s="151">
        <f>IFERROR(VLOOKUP($B431,#REF!,#REF!,FALSE),0)</f>
        <v>0</v>
      </c>
      <c r="U431" s="151">
        <f>IFERROR(VLOOKUP($B431,#REF!,#REF!,FALSE),0)</f>
        <v>0</v>
      </c>
      <c r="V431" s="96"/>
      <c r="W431" s="96">
        <f t="shared" si="58"/>
        <v>0</v>
      </c>
      <c r="X431" s="136">
        <f t="shared" si="59"/>
        <v>-2861.7200000000003</v>
      </c>
    </row>
    <row r="432" spans="2:24" s="83" customFormat="1" ht="14.25" x14ac:dyDescent="0.2">
      <c r="B432" s="83" t="str">
        <f t="shared" si="57"/>
        <v>260937</v>
      </c>
      <c r="C432" s="154"/>
      <c r="D432" s="94" t="s">
        <v>55</v>
      </c>
      <c r="E432" s="94" t="s">
        <v>325</v>
      </c>
      <c r="F432" s="95" t="s">
        <v>145</v>
      </c>
      <c r="G432" s="95">
        <v>260937</v>
      </c>
      <c r="H432" s="95" t="s">
        <v>119</v>
      </c>
      <c r="I432" s="178">
        <v>-2861.7200000000003</v>
      </c>
      <c r="J432" s="198">
        <f>IFERROR(VLOOKUP($B432,#REF!,#REF!,FALSE),0)</f>
        <v>0</v>
      </c>
      <c r="K432" s="151">
        <f>IFERROR(VLOOKUP($B432,#REF!,#REF!,FALSE),0)</f>
        <v>0</v>
      </c>
      <c r="L432" s="151">
        <f>IFERROR(VLOOKUP($B432,#REF!,#REF!,FALSE),0)</f>
        <v>0</v>
      </c>
      <c r="M432" s="151">
        <f>IFERROR(VLOOKUP($B432,#REF!,#REF!,FALSE),0)</f>
        <v>0</v>
      </c>
      <c r="N432" s="151">
        <f>IFERROR(VLOOKUP($B432,#REF!,#REF!,FALSE),0)</f>
        <v>0</v>
      </c>
      <c r="O432" s="152">
        <f>IFERROR(VLOOKUP($B432,#REF!,#REF!,FALSE),0)</f>
        <v>0</v>
      </c>
      <c r="P432" s="151">
        <f>IFERROR(VLOOKUP($B432,#REF!,#REF!,FALSE),0)</f>
        <v>0</v>
      </c>
      <c r="Q432" s="151">
        <f>IFERROR(VLOOKUP($B432,#REF!,#REF!,FALSE),0)</f>
        <v>0</v>
      </c>
      <c r="R432" s="151">
        <f>IFERROR(VLOOKUP($B432,#REF!,#REF!,FALSE),0)</f>
        <v>0</v>
      </c>
      <c r="S432" s="151">
        <f>IFERROR(VLOOKUP($B432,#REF!,#REF!,FALSE),0)</f>
        <v>0</v>
      </c>
      <c r="T432" s="151">
        <f>IFERROR(VLOOKUP($B432,#REF!,#REF!,FALSE),0)</f>
        <v>0</v>
      </c>
      <c r="U432" s="151">
        <f>IFERROR(VLOOKUP($B432,#REF!,#REF!,FALSE),0)</f>
        <v>0</v>
      </c>
      <c r="V432" s="96"/>
      <c r="W432" s="96">
        <f t="shared" si="58"/>
        <v>0</v>
      </c>
      <c r="X432" s="136">
        <f t="shared" si="59"/>
        <v>-2861.7200000000003</v>
      </c>
    </row>
    <row r="433" spans="2:24" s="83" customFormat="1" ht="14.25" x14ac:dyDescent="0.2">
      <c r="B433" s="83" t="str">
        <f t="shared" si="57"/>
        <v>260970</v>
      </c>
      <c r="C433" s="154"/>
      <c r="D433" s="94" t="s">
        <v>55</v>
      </c>
      <c r="E433" s="94" t="s">
        <v>331</v>
      </c>
      <c r="F433" s="95" t="s">
        <v>145</v>
      </c>
      <c r="G433" s="95">
        <v>260970</v>
      </c>
      <c r="H433" s="95" t="s">
        <v>119</v>
      </c>
      <c r="I433" s="178">
        <v>-2861.7200000000003</v>
      </c>
      <c r="J433" s="198">
        <f>IFERROR(VLOOKUP($B433,#REF!,#REF!,FALSE),0)</f>
        <v>0</v>
      </c>
      <c r="K433" s="151">
        <f>IFERROR(VLOOKUP($B433,#REF!,#REF!,FALSE),0)</f>
        <v>0</v>
      </c>
      <c r="L433" s="151">
        <f>IFERROR(VLOOKUP($B433,#REF!,#REF!,FALSE),0)</f>
        <v>0</v>
      </c>
      <c r="M433" s="151">
        <f>IFERROR(VLOOKUP($B433,#REF!,#REF!,FALSE),0)</f>
        <v>0</v>
      </c>
      <c r="N433" s="151">
        <f>IFERROR(VLOOKUP($B433,#REF!,#REF!,FALSE),0)</f>
        <v>0</v>
      </c>
      <c r="O433" s="152">
        <f>IFERROR(VLOOKUP($B433,#REF!,#REF!,FALSE),0)</f>
        <v>0</v>
      </c>
      <c r="P433" s="151">
        <f>IFERROR(VLOOKUP($B433,#REF!,#REF!,FALSE),0)</f>
        <v>0</v>
      </c>
      <c r="Q433" s="151">
        <f>IFERROR(VLOOKUP($B433,#REF!,#REF!,FALSE),0)</f>
        <v>0</v>
      </c>
      <c r="R433" s="151">
        <f>IFERROR(VLOOKUP($B433,#REF!,#REF!,FALSE),0)</f>
        <v>0</v>
      </c>
      <c r="S433" s="151">
        <f>IFERROR(VLOOKUP($B433,#REF!,#REF!,FALSE),0)</f>
        <v>0</v>
      </c>
      <c r="T433" s="151">
        <f>IFERROR(VLOOKUP($B433,#REF!,#REF!,FALSE),0)</f>
        <v>0</v>
      </c>
      <c r="U433" s="151">
        <f>IFERROR(VLOOKUP($B433,#REF!,#REF!,FALSE),0)</f>
        <v>0</v>
      </c>
      <c r="V433" s="96"/>
      <c r="W433" s="96">
        <f t="shared" si="58"/>
        <v>0</v>
      </c>
      <c r="X433" s="136">
        <f t="shared" si="59"/>
        <v>-2861.7200000000003</v>
      </c>
    </row>
    <row r="434" spans="2:24" s="83" customFormat="1" ht="14.25" x14ac:dyDescent="0.2">
      <c r="B434" s="83" t="str">
        <f t="shared" si="57"/>
        <v>260110</v>
      </c>
      <c r="C434" s="154"/>
      <c r="D434" s="94" t="s">
        <v>55</v>
      </c>
      <c r="E434" s="94" t="s">
        <v>323</v>
      </c>
      <c r="F434" s="95" t="s">
        <v>145</v>
      </c>
      <c r="G434" s="95">
        <v>260110</v>
      </c>
      <c r="H434" s="95" t="s">
        <v>119</v>
      </c>
      <c r="I434" s="178">
        <v>-2861.7200000000003</v>
      </c>
      <c r="J434" s="198">
        <f>IFERROR(VLOOKUP($B434,#REF!,#REF!,FALSE),0)</f>
        <v>0</v>
      </c>
      <c r="K434" s="151">
        <f>IFERROR(VLOOKUP($B434,#REF!,#REF!,FALSE),0)</f>
        <v>0</v>
      </c>
      <c r="L434" s="151">
        <f>IFERROR(VLOOKUP($B434,#REF!,#REF!,FALSE),0)</f>
        <v>0</v>
      </c>
      <c r="M434" s="151">
        <f>IFERROR(VLOOKUP($B434,#REF!,#REF!,FALSE),0)</f>
        <v>0</v>
      </c>
      <c r="N434" s="151">
        <f>IFERROR(VLOOKUP($B434,#REF!,#REF!,FALSE),0)</f>
        <v>0</v>
      </c>
      <c r="O434" s="152">
        <f>IFERROR(VLOOKUP($B434,#REF!,#REF!,FALSE),0)</f>
        <v>0</v>
      </c>
      <c r="P434" s="151">
        <f>IFERROR(VLOOKUP($B434,#REF!,#REF!,FALSE),0)</f>
        <v>0</v>
      </c>
      <c r="Q434" s="151">
        <f>IFERROR(VLOOKUP($B434,#REF!,#REF!,FALSE),0)</f>
        <v>0</v>
      </c>
      <c r="R434" s="151">
        <f>IFERROR(VLOOKUP($B434,#REF!,#REF!,FALSE),0)</f>
        <v>0</v>
      </c>
      <c r="S434" s="151">
        <f>IFERROR(VLOOKUP($B434,#REF!,#REF!,FALSE),0)</f>
        <v>0</v>
      </c>
      <c r="T434" s="151">
        <f>IFERROR(VLOOKUP($B434,#REF!,#REF!,FALSE),0)</f>
        <v>0</v>
      </c>
      <c r="U434" s="151">
        <f>IFERROR(VLOOKUP($B434,#REF!,#REF!,FALSE),0)</f>
        <v>0</v>
      </c>
      <c r="V434" s="96"/>
      <c r="W434" s="96">
        <f t="shared" si="58"/>
        <v>0</v>
      </c>
      <c r="X434" s="136">
        <f t="shared" si="59"/>
        <v>-2861.7200000000003</v>
      </c>
    </row>
    <row r="435" spans="2:24" s="83" customFormat="1" ht="14.25" x14ac:dyDescent="0.2">
      <c r="B435" s="83" t="str">
        <f t="shared" si="57"/>
        <v>261024</v>
      </c>
      <c r="C435" s="154"/>
      <c r="D435" s="94" t="s">
        <v>55</v>
      </c>
      <c r="E435" s="94" t="s">
        <v>316</v>
      </c>
      <c r="F435" s="95" t="s">
        <v>145</v>
      </c>
      <c r="G435" s="95">
        <v>261024</v>
      </c>
      <c r="H435" s="95" t="s">
        <v>119</v>
      </c>
      <c r="I435" s="178">
        <v>-2861.7200000000003</v>
      </c>
      <c r="J435" s="198">
        <f>IFERROR(VLOOKUP($B435,#REF!,#REF!,FALSE),0)</f>
        <v>0</v>
      </c>
      <c r="K435" s="151">
        <f>IFERROR(VLOOKUP($B435,#REF!,#REF!,FALSE),0)</f>
        <v>0</v>
      </c>
      <c r="L435" s="151">
        <f>IFERROR(VLOOKUP($B435,#REF!,#REF!,FALSE),0)</f>
        <v>0</v>
      </c>
      <c r="M435" s="151">
        <f>IFERROR(VLOOKUP($B435,#REF!,#REF!,FALSE),0)</f>
        <v>0</v>
      </c>
      <c r="N435" s="151">
        <f>IFERROR(VLOOKUP($B435,#REF!,#REF!,FALSE),0)</f>
        <v>0</v>
      </c>
      <c r="O435" s="152">
        <f>IFERROR(VLOOKUP($B435,#REF!,#REF!,FALSE),0)</f>
        <v>0</v>
      </c>
      <c r="P435" s="151">
        <f>IFERROR(VLOOKUP($B435,#REF!,#REF!,FALSE),0)</f>
        <v>0</v>
      </c>
      <c r="Q435" s="151">
        <f>IFERROR(VLOOKUP($B435,#REF!,#REF!,FALSE),0)</f>
        <v>0</v>
      </c>
      <c r="R435" s="151">
        <f>IFERROR(VLOOKUP($B435,#REF!,#REF!,FALSE),0)</f>
        <v>0</v>
      </c>
      <c r="S435" s="151">
        <f>IFERROR(VLOOKUP($B435,#REF!,#REF!,FALSE),0)</f>
        <v>0</v>
      </c>
      <c r="T435" s="151">
        <f>IFERROR(VLOOKUP($B435,#REF!,#REF!,FALSE),0)</f>
        <v>0</v>
      </c>
      <c r="U435" s="151">
        <f>IFERROR(VLOOKUP($B435,#REF!,#REF!,FALSE),0)</f>
        <v>0</v>
      </c>
      <c r="V435" s="96"/>
      <c r="W435" s="96">
        <f t="shared" si="58"/>
        <v>0</v>
      </c>
      <c r="X435" s="136">
        <f t="shared" si="59"/>
        <v>-2861.7200000000003</v>
      </c>
    </row>
    <row r="436" spans="2:24" s="83" customFormat="1" ht="14.25" x14ac:dyDescent="0.2">
      <c r="B436" s="83" t="str">
        <f t="shared" si="57"/>
        <v>260179</v>
      </c>
      <c r="C436" s="154"/>
      <c r="D436" s="94" t="s">
        <v>55</v>
      </c>
      <c r="E436" s="94" t="s">
        <v>319</v>
      </c>
      <c r="F436" s="95" t="s">
        <v>145</v>
      </c>
      <c r="G436" s="95">
        <v>260179</v>
      </c>
      <c r="H436" s="95" t="s">
        <v>119</v>
      </c>
      <c r="I436" s="178">
        <v>-2861.7200000000003</v>
      </c>
      <c r="J436" s="198">
        <f>IFERROR(VLOOKUP($B436,#REF!,#REF!,FALSE),0)</f>
        <v>0</v>
      </c>
      <c r="K436" s="151">
        <f>IFERROR(VLOOKUP($B436,#REF!,#REF!,FALSE),0)</f>
        <v>0</v>
      </c>
      <c r="L436" s="151">
        <f>IFERROR(VLOOKUP($B436,#REF!,#REF!,FALSE),0)</f>
        <v>0</v>
      </c>
      <c r="M436" s="151">
        <f>IFERROR(VLOOKUP($B436,#REF!,#REF!,FALSE),0)</f>
        <v>0</v>
      </c>
      <c r="N436" s="151">
        <f>IFERROR(VLOOKUP($B436,#REF!,#REF!,FALSE),0)</f>
        <v>0</v>
      </c>
      <c r="O436" s="152">
        <f>IFERROR(VLOOKUP($B436,#REF!,#REF!,FALSE),0)</f>
        <v>0</v>
      </c>
      <c r="P436" s="151">
        <f>IFERROR(VLOOKUP($B436,#REF!,#REF!,FALSE),0)</f>
        <v>0</v>
      </c>
      <c r="Q436" s="151">
        <f>IFERROR(VLOOKUP($B436,#REF!,#REF!,FALSE),0)</f>
        <v>0</v>
      </c>
      <c r="R436" s="151">
        <f>IFERROR(VLOOKUP($B436,#REF!,#REF!,FALSE),0)</f>
        <v>0</v>
      </c>
      <c r="S436" s="151">
        <f>IFERROR(VLOOKUP($B436,#REF!,#REF!,FALSE),0)</f>
        <v>0</v>
      </c>
      <c r="T436" s="151">
        <f>IFERROR(VLOOKUP($B436,#REF!,#REF!,FALSE),0)</f>
        <v>0</v>
      </c>
      <c r="U436" s="151">
        <f>IFERROR(VLOOKUP($B436,#REF!,#REF!,FALSE),0)</f>
        <v>0</v>
      </c>
      <c r="V436" s="96"/>
      <c r="W436" s="96">
        <f t="shared" si="58"/>
        <v>0</v>
      </c>
      <c r="X436" s="136">
        <f t="shared" si="59"/>
        <v>-2861.7200000000003</v>
      </c>
    </row>
    <row r="437" spans="2:24" s="83" customFormat="1" ht="14.25" x14ac:dyDescent="0.2">
      <c r="B437" s="83" t="str">
        <f t="shared" si="57"/>
        <v>260865</v>
      </c>
      <c r="C437" s="154"/>
      <c r="D437" s="94" t="s">
        <v>55</v>
      </c>
      <c r="E437" s="94" t="s">
        <v>348</v>
      </c>
      <c r="F437" s="95" t="s">
        <v>145</v>
      </c>
      <c r="G437" s="95">
        <v>260865</v>
      </c>
      <c r="H437" s="95" t="s">
        <v>119</v>
      </c>
      <c r="I437" s="178">
        <v>-2861.7200000000003</v>
      </c>
      <c r="J437" s="198">
        <f>IFERROR(VLOOKUP($B437,#REF!,#REF!,FALSE),0)</f>
        <v>0</v>
      </c>
      <c r="K437" s="151">
        <f>IFERROR(VLOOKUP($B437,#REF!,#REF!,FALSE),0)</f>
        <v>0</v>
      </c>
      <c r="L437" s="151">
        <f>IFERROR(VLOOKUP($B437,#REF!,#REF!,FALSE),0)</f>
        <v>0</v>
      </c>
      <c r="M437" s="151">
        <f>IFERROR(VLOOKUP($B437,#REF!,#REF!,FALSE),0)</f>
        <v>0</v>
      </c>
      <c r="N437" s="151">
        <f>IFERROR(VLOOKUP($B437,#REF!,#REF!,FALSE),0)</f>
        <v>0</v>
      </c>
      <c r="O437" s="152">
        <f>IFERROR(VLOOKUP($B437,#REF!,#REF!,FALSE),0)</f>
        <v>0</v>
      </c>
      <c r="P437" s="151">
        <f>IFERROR(VLOOKUP($B437,#REF!,#REF!,FALSE),0)</f>
        <v>0</v>
      </c>
      <c r="Q437" s="151">
        <f>IFERROR(VLOOKUP($B437,#REF!,#REF!,FALSE),0)</f>
        <v>0</v>
      </c>
      <c r="R437" s="151">
        <f>IFERROR(VLOOKUP($B437,#REF!,#REF!,FALSE),0)</f>
        <v>0</v>
      </c>
      <c r="S437" s="151">
        <f>IFERROR(VLOOKUP($B437,#REF!,#REF!,FALSE),0)</f>
        <v>0</v>
      </c>
      <c r="T437" s="151">
        <f>IFERROR(VLOOKUP($B437,#REF!,#REF!,FALSE),0)</f>
        <v>0</v>
      </c>
      <c r="U437" s="151">
        <f>IFERROR(VLOOKUP($B437,#REF!,#REF!,FALSE),0)</f>
        <v>0</v>
      </c>
      <c r="V437" s="96"/>
      <c r="W437" s="96">
        <f t="shared" si="58"/>
        <v>0</v>
      </c>
      <c r="X437" s="136">
        <f t="shared" si="59"/>
        <v>-2861.7200000000003</v>
      </c>
    </row>
    <row r="438" spans="2:24" s="83" customFormat="1" ht="14.25" x14ac:dyDescent="0.2">
      <c r="B438" s="83" t="str">
        <f t="shared" si="57"/>
        <v>260646</v>
      </c>
      <c r="C438" s="154"/>
      <c r="D438" s="94" t="s">
        <v>55</v>
      </c>
      <c r="E438" s="94" t="s">
        <v>351</v>
      </c>
      <c r="F438" s="95" t="s">
        <v>145</v>
      </c>
      <c r="G438" s="95">
        <v>260646</v>
      </c>
      <c r="H438" s="95" t="s">
        <v>119</v>
      </c>
      <c r="I438" s="178">
        <v>-2861.7200000000003</v>
      </c>
      <c r="J438" s="198">
        <f>IFERROR(VLOOKUP($B438,#REF!,#REF!,FALSE),0)</f>
        <v>0</v>
      </c>
      <c r="K438" s="151">
        <f>IFERROR(VLOOKUP($B438,#REF!,#REF!,FALSE),0)</f>
        <v>0</v>
      </c>
      <c r="L438" s="151">
        <f>IFERROR(VLOOKUP($B438,#REF!,#REF!,FALSE),0)</f>
        <v>0</v>
      </c>
      <c r="M438" s="151">
        <f>IFERROR(VLOOKUP($B438,#REF!,#REF!,FALSE),0)</f>
        <v>0</v>
      </c>
      <c r="N438" s="151">
        <f>IFERROR(VLOOKUP($B438,#REF!,#REF!,FALSE),0)</f>
        <v>0</v>
      </c>
      <c r="O438" s="152">
        <f>IFERROR(VLOOKUP($B438,#REF!,#REF!,FALSE),0)</f>
        <v>0</v>
      </c>
      <c r="P438" s="151">
        <f>IFERROR(VLOOKUP($B438,#REF!,#REF!,FALSE),0)</f>
        <v>0</v>
      </c>
      <c r="Q438" s="151">
        <f>IFERROR(VLOOKUP($B438,#REF!,#REF!,FALSE),0)</f>
        <v>0</v>
      </c>
      <c r="R438" s="151">
        <f>IFERROR(VLOOKUP($B438,#REF!,#REF!,FALSE),0)</f>
        <v>0</v>
      </c>
      <c r="S438" s="151">
        <f>IFERROR(VLOOKUP($B438,#REF!,#REF!,FALSE),0)</f>
        <v>0</v>
      </c>
      <c r="T438" s="151">
        <f>IFERROR(VLOOKUP($B438,#REF!,#REF!,FALSE),0)</f>
        <v>0</v>
      </c>
      <c r="U438" s="151">
        <f>IFERROR(VLOOKUP($B438,#REF!,#REF!,FALSE),0)</f>
        <v>0</v>
      </c>
      <c r="V438" s="96"/>
      <c r="W438" s="96">
        <f t="shared" si="58"/>
        <v>0</v>
      </c>
      <c r="X438" s="136">
        <f t="shared" si="59"/>
        <v>-2861.7200000000003</v>
      </c>
    </row>
    <row r="439" spans="2:24" s="83" customFormat="1" ht="14.25" x14ac:dyDescent="0.2">
      <c r="B439" s="83" t="str">
        <f t="shared" si="57"/>
        <v>260734</v>
      </c>
      <c r="C439" s="154"/>
      <c r="D439" s="94" t="s">
        <v>55</v>
      </c>
      <c r="E439" s="94" t="s">
        <v>346</v>
      </c>
      <c r="F439" s="95" t="s">
        <v>145</v>
      </c>
      <c r="G439" s="95">
        <v>260734</v>
      </c>
      <c r="H439" s="95" t="s">
        <v>119</v>
      </c>
      <c r="I439" s="178">
        <v>-2861.7200000000003</v>
      </c>
      <c r="J439" s="198">
        <f>IFERROR(VLOOKUP($B439,#REF!,#REF!,FALSE),0)</f>
        <v>0</v>
      </c>
      <c r="K439" s="151">
        <f>IFERROR(VLOOKUP($B439,#REF!,#REF!,FALSE),0)</f>
        <v>0</v>
      </c>
      <c r="L439" s="151">
        <f>IFERROR(VLOOKUP($B439,#REF!,#REF!,FALSE),0)</f>
        <v>0</v>
      </c>
      <c r="M439" s="151">
        <f>IFERROR(VLOOKUP($B439,#REF!,#REF!,FALSE),0)</f>
        <v>0</v>
      </c>
      <c r="N439" s="151">
        <f>IFERROR(VLOOKUP($B439,#REF!,#REF!,FALSE),0)</f>
        <v>0</v>
      </c>
      <c r="O439" s="152">
        <f>IFERROR(VLOOKUP($B439,#REF!,#REF!,FALSE),0)</f>
        <v>0</v>
      </c>
      <c r="P439" s="151">
        <f>IFERROR(VLOOKUP($B439,#REF!,#REF!,FALSE),0)</f>
        <v>0</v>
      </c>
      <c r="Q439" s="151">
        <f>IFERROR(VLOOKUP($B439,#REF!,#REF!,FALSE),0)</f>
        <v>0</v>
      </c>
      <c r="R439" s="151">
        <f>IFERROR(VLOOKUP($B439,#REF!,#REF!,FALSE),0)</f>
        <v>0</v>
      </c>
      <c r="S439" s="151">
        <f>IFERROR(VLOOKUP($B439,#REF!,#REF!,FALSE),0)</f>
        <v>0</v>
      </c>
      <c r="T439" s="151">
        <f>IFERROR(VLOOKUP($B439,#REF!,#REF!,FALSE),0)</f>
        <v>0</v>
      </c>
      <c r="U439" s="151">
        <f>IFERROR(VLOOKUP($B439,#REF!,#REF!,FALSE),0)</f>
        <v>0</v>
      </c>
      <c r="V439" s="96"/>
      <c r="W439" s="96">
        <f t="shared" si="58"/>
        <v>0</v>
      </c>
      <c r="X439" s="136">
        <f t="shared" si="59"/>
        <v>-2861.7200000000003</v>
      </c>
    </row>
    <row r="440" spans="2:24" s="83" customFormat="1" ht="14.25" x14ac:dyDescent="0.2">
      <c r="B440" s="83" t="str">
        <f t="shared" si="57"/>
        <v>261008</v>
      </c>
      <c r="C440" s="154"/>
      <c r="D440" s="94" t="s">
        <v>55</v>
      </c>
      <c r="E440" s="94" t="s">
        <v>327</v>
      </c>
      <c r="F440" s="95" t="s">
        <v>145</v>
      </c>
      <c r="G440" s="95">
        <v>261008</v>
      </c>
      <c r="H440" s="95" t="s">
        <v>119</v>
      </c>
      <c r="I440" s="178">
        <v>-2861.7200000000003</v>
      </c>
      <c r="J440" s="198">
        <f>IFERROR(VLOOKUP($B440,#REF!,#REF!,FALSE),0)</f>
        <v>0</v>
      </c>
      <c r="K440" s="151">
        <f>IFERROR(VLOOKUP($B440,#REF!,#REF!,FALSE),0)</f>
        <v>0</v>
      </c>
      <c r="L440" s="151">
        <f>IFERROR(VLOOKUP($B440,#REF!,#REF!,FALSE),0)</f>
        <v>0</v>
      </c>
      <c r="M440" s="151">
        <f>IFERROR(VLOOKUP($B440,#REF!,#REF!,FALSE),0)</f>
        <v>0</v>
      </c>
      <c r="N440" s="151">
        <f>IFERROR(VLOOKUP($B440,#REF!,#REF!,FALSE),0)</f>
        <v>0</v>
      </c>
      <c r="O440" s="152">
        <f>IFERROR(VLOOKUP($B440,#REF!,#REF!,FALSE),0)</f>
        <v>0</v>
      </c>
      <c r="P440" s="151">
        <f>IFERROR(VLOOKUP($B440,#REF!,#REF!,FALSE),0)</f>
        <v>0</v>
      </c>
      <c r="Q440" s="151">
        <f>IFERROR(VLOOKUP($B440,#REF!,#REF!,FALSE),0)</f>
        <v>0</v>
      </c>
      <c r="R440" s="151">
        <f>IFERROR(VLOOKUP($B440,#REF!,#REF!,FALSE),0)</f>
        <v>0</v>
      </c>
      <c r="S440" s="151">
        <f>IFERROR(VLOOKUP($B440,#REF!,#REF!,FALSE),0)</f>
        <v>0</v>
      </c>
      <c r="T440" s="151">
        <f>IFERROR(VLOOKUP($B440,#REF!,#REF!,FALSE),0)</f>
        <v>0</v>
      </c>
      <c r="U440" s="151">
        <f>IFERROR(VLOOKUP($B440,#REF!,#REF!,FALSE),0)</f>
        <v>0</v>
      </c>
      <c r="V440" s="96"/>
      <c r="W440" s="96">
        <f t="shared" si="58"/>
        <v>0</v>
      </c>
      <c r="X440" s="136">
        <f t="shared" si="59"/>
        <v>-2861.7200000000003</v>
      </c>
    </row>
    <row r="441" spans="2:24" s="83" customFormat="1" ht="14.25" x14ac:dyDescent="0.2">
      <c r="B441" s="83" t="str">
        <f t="shared" si="57"/>
        <v>260152</v>
      </c>
      <c r="C441" s="154"/>
      <c r="D441" s="94" t="s">
        <v>55</v>
      </c>
      <c r="E441" s="94" t="s">
        <v>332</v>
      </c>
      <c r="F441" s="95" t="s">
        <v>145</v>
      </c>
      <c r="G441" s="95">
        <v>260152</v>
      </c>
      <c r="H441" s="95" t="s">
        <v>119</v>
      </c>
      <c r="I441" s="178">
        <v>-2861.7200000000003</v>
      </c>
      <c r="J441" s="198">
        <f>IFERROR(VLOOKUP($B441,#REF!,#REF!,FALSE),0)</f>
        <v>0</v>
      </c>
      <c r="K441" s="151">
        <f>IFERROR(VLOOKUP($B441,#REF!,#REF!,FALSE),0)</f>
        <v>0</v>
      </c>
      <c r="L441" s="151">
        <f>IFERROR(VLOOKUP($B441,#REF!,#REF!,FALSE),0)</f>
        <v>0</v>
      </c>
      <c r="M441" s="151">
        <f>IFERROR(VLOOKUP($B441,#REF!,#REF!,FALSE),0)</f>
        <v>0</v>
      </c>
      <c r="N441" s="151">
        <f>IFERROR(VLOOKUP($B441,#REF!,#REF!,FALSE),0)</f>
        <v>0</v>
      </c>
      <c r="O441" s="152">
        <f>IFERROR(VLOOKUP($B441,#REF!,#REF!,FALSE),0)</f>
        <v>0</v>
      </c>
      <c r="P441" s="151">
        <f>IFERROR(VLOOKUP($B441,#REF!,#REF!,FALSE),0)</f>
        <v>0</v>
      </c>
      <c r="Q441" s="151">
        <f>IFERROR(VLOOKUP($B441,#REF!,#REF!,FALSE),0)</f>
        <v>0</v>
      </c>
      <c r="R441" s="151">
        <f>IFERROR(VLOOKUP($B441,#REF!,#REF!,FALSE),0)</f>
        <v>0</v>
      </c>
      <c r="S441" s="151">
        <f>IFERROR(VLOOKUP($B441,#REF!,#REF!,FALSE),0)</f>
        <v>0</v>
      </c>
      <c r="T441" s="151">
        <f>IFERROR(VLOOKUP($B441,#REF!,#REF!,FALSE),0)</f>
        <v>0</v>
      </c>
      <c r="U441" s="151">
        <f>IFERROR(VLOOKUP($B441,#REF!,#REF!,FALSE),0)</f>
        <v>0</v>
      </c>
      <c r="V441" s="96"/>
      <c r="W441" s="96">
        <f t="shared" si="58"/>
        <v>0</v>
      </c>
      <c r="X441" s="136">
        <f t="shared" si="59"/>
        <v>-2861.7200000000003</v>
      </c>
    </row>
    <row r="442" spans="2:24" s="83" customFormat="1" ht="14.25" x14ac:dyDescent="0.2">
      <c r="B442" s="83" t="str">
        <f t="shared" si="57"/>
        <v>260945</v>
      </c>
      <c r="C442" s="154"/>
      <c r="D442" s="94" t="s">
        <v>55</v>
      </c>
      <c r="E442" s="94" t="s">
        <v>336</v>
      </c>
      <c r="F442" s="95" t="s">
        <v>145</v>
      </c>
      <c r="G442" s="95">
        <v>260945</v>
      </c>
      <c r="H442" s="95" t="s">
        <v>119</v>
      </c>
      <c r="I442" s="178">
        <v>-2861.7200000000003</v>
      </c>
      <c r="J442" s="198">
        <f>IFERROR(VLOOKUP($B442,#REF!,#REF!,FALSE),0)</f>
        <v>0</v>
      </c>
      <c r="K442" s="151">
        <f>IFERROR(VLOOKUP($B442,#REF!,#REF!,FALSE),0)</f>
        <v>0</v>
      </c>
      <c r="L442" s="151">
        <f>IFERROR(VLOOKUP($B442,#REF!,#REF!,FALSE),0)</f>
        <v>0</v>
      </c>
      <c r="M442" s="151">
        <f>IFERROR(VLOOKUP($B442,#REF!,#REF!,FALSE),0)</f>
        <v>0</v>
      </c>
      <c r="N442" s="151">
        <f>IFERROR(VLOOKUP($B442,#REF!,#REF!,FALSE),0)</f>
        <v>0</v>
      </c>
      <c r="O442" s="152">
        <f>IFERROR(VLOOKUP($B442,#REF!,#REF!,FALSE),0)</f>
        <v>0</v>
      </c>
      <c r="P442" s="151">
        <f>IFERROR(VLOOKUP($B442,#REF!,#REF!,FALSE),0)</f>
        <v>0</v>
      </c>
      <c r="Q442" s="151">
        <f>IFERROR(VLOOKUP($B442,#REF!,#REF!,FALSE),0)</f>
        <v>0</v>
      </c>
      <c r="R442" s="151">
        <f>IFERROR(VLOOKUP($B442,#REF!,#REF!,FALSE),0)</f>
        <v>0</v>
      </c>
      <c r="S442" s="151">
        <f>IFERROR(VLOOKUP($B442,#REF!,#REF!,FALSE),0)</f>
        <v>0</v>
      </c>
      <c r="T442" s="151">
        <f>IFERROR(VLOOKUP($B442,#REF!,#REF!,FALSE),0)</f>
        <v>0</v>
      </c>
      <c r="U442" s="151">
        <f>IFERROR(VLOOKUP($B442,#REF!,#REF!,FALSE),0)</f>
        <v>0</v>
      </c>
      <c r="V442" s="96"/>
      <c r="W442" s="96">
        <f t="shared" si="58"/>
        <v>0</v>
      </c>
      <c r="X442" s="136">
        <f t="shared" si="59"/>
        <v>-2861.7200000000003</v>
      </c>
    </row>
    <row r="443" spans="2:24" s="83" customFormat="1" ht="14.25" x14ac:dyDescent="0.2">
      <c r="B443" s="83" t="str">
        <f t="shared" si="57"/>
        <v>260099</v>
      </c>
      <c r="C443" s="154"/>
      <c r="D443" s="149" t="s">
        <v>55</v>
      </c>
      <c r="E443" s="149" t="s">
        <v>334</v>
      </c>
      <c r="F443" s="95" t="s">
        <v>145</v>
      </c>
      <c r="G443" s="95">
        <v>260099</v>
      </c>
      <c r="H443" s="95" t="s">
        <v>119</v>
      </c>
      <c r="I443" s="178">
        <v>-2861.7200000000003</v>
      </c>
      <c r="J443" s="198">
        <f>IFERROR(VLOOKUP($B443,#REF!,#REF!,FALSE),0)</f>
        <v>0</v>
      </c>
      <c r="K443" s="152">
        <f>IFERROR(VLOOKUP($B443,#REF!,#REF!,FALSE),0)</f>
        <v>0</v>
      </c>
      <c r="L443" s="152">
        <f>IFERROR(VLOOKUP($B443,#REF!,#REF!,FALSE),0)</f>
        <v>0</v>
      </c>
      <c r="M443" s="152">
        <f>IFERROR(VLOOKUP($B443,#REF!,#REF!,FALSE),0)</f>
        <v>0</v>
      </c>
      <c r="N443" s="152">
        <f>IFERROR(VLOOKUP($B443,#REF!,#REF!,FALSE),0)</f>
        <v>0</v>
      </c>
      <c r="O443" s="152">
        <f>IFERROR(VLOOKUP($B443,#REF!,#REF!,FALSE),0)</f>
        <v>0</v>
      </c>
      <c r="P443" s="152">
        <f>IFERROR(VLOOKUP($B443,#REF!,#REF!,FALSE),0)</f>
        <v>0</v>
      </c>
      <c r="Q443" s="152">
        <f>IFERROR(VLOOKUP($B443,#REF!,#REF!,FALSE),0)</f>
        <v>0</v>
      </c>
      <c r="R443" s="152">
        <f>IFERROR(VLOOKUP($B443,#REF!,#REF!,FALSE),0)</f>
        <v>0</v>
      </c>
      <c r="S443" s="152">
        <f>IFERROR(VLOOKUP($B443,#REF!,#REF!,FALSE),0)</f>
        <v>0</v>
      </c>
      <c r="T443" s="152">
        <f>IFERROR(VLOOKUP($B443,#REF!,#REF!,FALSE),0)</f>
        <v>0</v>
      </c>
      <c r="U443" s="152">
        <f>IFERROR(VLOOKUP($B443,#REF!,#REF!,FALSE),0)</f>
        <v>0</v>
      </c>
      <c r="V443" s="101"/>
      <c r="W443" s="101">
        <f t="shared" si="58"/>
        <v>0</v>
      </c>
      <c r="X443" s="136">
        <f t="shared" si="59"/>
        <v>-2861.7200000000003</v>
      </c>
    </row>
    <row r="444" spans="2:24" s="83" customFormat="1" ht="14.25" x14ac:dyDescent="0.2">
      <c r="B444" s="83" t="str">
        <f t="shared" si="57"/>
        <v>260144</v>
      </c>
      <c r="C444" s="154"/>
      <c r="D444" s="94" t="s">
        <v>55</v>
      </c>
      <c r="E444" s="94" t="s">
        <v>322</v>
      </c>
      <c r="F444" s="95" t="s">
        <v>145</v>
      </c>
      <c r="G444" s="95">
        <v>260144</v>
      </c>
      <c r="H444" s="95" t="s">
        <v>119</v>
      </c>
      <c r="I444" s="178">
        <v>-2861.7200000000003</v>
      </c>
      <c r="J444" s="198">
        <f>IFERROR(VLOOKUP($B444,#REF!,#REF!,FALSE),0)</f>
        <v>0</v>
      </c>
      <c r="K444" s="151">
        <f>IFERROR(VLOOKUP($B444,#REF!,#REF!,FALSE),0)</f>
        <v>0</v>
      </c>
      <c r="L444" s="151">
        <f>IFERROR(VLOOKUP($B444,#REF!,#REF!,FALSE),0)</f>
        <v>0</v>
      </c>
      <c r="M444" s="151">
        <f>IFERROR(VLOOKUP($B444,#REF!,#REF!,FALSE),0)</f>
        <v>0</v>
      </c>
      <c r="N444" s="151">
        <f>IFERROR(VLOOKUP($B444,#REF!,#REF!,FALSE),0)</f>
        <v>0</v>
      </c>
      <c r="O444" s="152">
        <f>IFERROR(VLOOKUP($B444,#REF!,#REF!,FALSE),0)</f>
        <v>0</v>
      </c>
      <c r="P444" s="151">
        <f>IFERROR(VLOOKUP($B444,#REF!,#REF!,FALSE),0)</f>
        <v>0</v>
      </c>
      <c r="Q444" s="151">
        <f>IFERROR(VLOOKUP($B444,#REF!,#REF!,FALSE),0)</f>
        <v>0</v>
      </c>
      <c r="R444" s="151">
        <f>IFERROR(VLOOKUP($B444,#REF!,#REF!,FALSE),0)</f>
        <v>0</v>
      </c>
      <c r="S444" s="151">
        <f>IFERROR(VLOOKUP($B444,#REF!,#REF!,FALSE),0)</f>
        <v>0</v>
      </c>
      <c r="T444" s="151">
        <f>IFERROR(VLOOKUP($B444,#REF!,#REF!,FALSE),0)</f>
        <v>0</v>
      </c>
      <c r="U444" s="151">
        <f>IFERROR(VLOOKUP($B444,#REF!,#REF!,FALSE),0)</f>
        <v>0</v>
      </c>
      <c r="V444" s="96"/>
      <c r="W444" s="96">
        <f t="shared" si="58"/>
        <v>0</v>
      </c>
      <c r="X444" s="136">
        <f t="shared" si="59"/>
        <v>-2861.7200000000003</v>
      </c>
    </row>
    <row r="445" spans="2:24" s="83" customFormat="1" ht="14.25" x14ac:dyDescent="0.2">
      <c r="B445" s="83" t="str">
        <f t="shared" ref="B445:B456" si="60">TEXT(G445,0)</f>
        <v>261032</v>
      </c>
      <c r="C445" s="154"/>
      <c r="D445" s="94" t="s">
        <v>55</v>
      </c>
      <c r="E445" s="94" t="s">
        <v>317</v>
      </c>
      <c r="F445" s="95" t="s">
        <v>145</v>
      </c>
      <c r="G445" s="95">
        <v>261032</v>
      </c>
      <c r="H445" s="95" t="s">
        <v>119</v>
      </c>
      <c r="I445" s="178">
        <v>-2861.7200000000003</v>
      </c>
      <c r="J445" s="198">
        <f>IFERROR(VLOOKUP($B445,#REF!,#REF!,FALSE),0)</f>
        <v>0</v>
      </c>
      <c r="K445" s="151">
        <f>IFERROR(VLOOKUP($B445,#REF!,#REF!,FALSE),0)</f>
        <v>0</v>
      </c>
      <c r="L445" s="151">
        <f>IFERROR(VLOOKUP($B445,#REF!,#REF!,FALSE),0)</f>
        <v>0</v>
      </c>
      <c r="M445" s="151">
        <f>IFERROR(VLOOKUP($B445,#REF!,#REF!,FALSE),0)</f>
        <v>0</v>
      </c>
      <c r="N445" s="151">
        <f>IFERROR(VLOOKUP($B445,#REF!,#REF!,FALSE),0)</f>
        <v>0</v>
      </c>
      <c r="O445" s="152">
        <f>IFERROR(VLOOKUP($B445,#REF!,#REF!,FALSE),0)</f>
        <v>0</v>
      </c>
      <c r="P445" s="151">
        <f>IFERROR(VLOOKUP($B445,#REF!,#REF!,FALSE),0)</f>
        <v>0</v>
      </c>
      <c r="Q445" s="151">
        <f>IFERROR(VLOOKUP($B445,#REF!,#REF!,FALSE),0)</f>
        <v>0</v>
      </c>
      <c r="R445" s="151">
        <f>IFERROR(VLOOKUP($B445,#REF!,#REF!,FALSE),0)</f>
        <v>0</v>
      </c>
      <c r="S445" s="151">
        <f>IFERROR(VLOOKUP($B445,#REF!,#REF!,FALSE),0)</f>
        <v>0</v>
      </c>
      <c r="T445" s="151">
        <f>IFERROR(VLOOKUP($B445,#REF!,#REF!,FALSE),0)</f>
        <v>0</v>
      </c>
      <c r="U445" s="151">
        <f>IFERROR(VLOOKUP($B445,#REF!,#REF!,FALSE),0)</f>
        <v>0</v>
      </c>
      <c r="V445" s="96"/>
      <c r="W445" s="96">
        <f t="shared" si="58"/>
        <v>0</v>
      </c>
      <c r="X445" s="136">
        <f t="shared" ref="X445:X456" si="61">I445-W445</f>
        <v>-2861.7200000000003</v>
      </c>
    </row>
    <row r="446" spans="2:24" s="83" customFormat="1" ht="14.25" x14ac:dyDescent="0.2">
      <c r="B446" s="83" t="str">
        <f t="shared" si="60"/>
        <v>261041</v>
      </c>
      <c r="C446" s="154"/>
      <c r="D446" s="94" t="s">
        <v>55</v>
      </c>
      <c r="E446" s="94" t="s">
        <v>333</v>
      </c>
      <c r="F446" s="95" t="s">
        <v>145</v>
      </c>
      <c r="G446" s="95">
        <v>261041</v>
      </c>
      <c r="H446" s="95" t="s">
        <v>119</v>
      </c>
      <c r="I446" s="178">
        <v>-2861.7200000000003</v>
      </c>
      <c r="J446" s="198">
        <f>IFERROR(VLOOKUP($B446,#REF!,#REF!,FALSE),0)</f>
        <v>0</v>
      </c>
      <c r="K446" s="151">
        <f>IFERROR(VLOOKUP($B446,#REF!,#REF!,FALSE),0)</f>
        <v>0</v>
      </c>
      <c r="L446" s="151">
        <f>IFERROR(VLOOKUP($B446,#REF!,#REF!,FALSE),0)</f>
        <v>0</v>
      </c>
      <c r="M446" s="151">
        <f>IFERROR(VLOOKUP($B446,#REF!,#REF!,FALSE),0)</f>
        <v>0</v>
      </c>
      <c r="N446" s="151">
        <f>IFERROR(VLOOKUP($B446,#REF!,#REF!,FALSE),0)</f>
        <v>0</v>
      </c>
      <c r="O446" s="152">
        <f>IFERROR(VLOOKUP($B446,#REF!,#REF!,FALSE),0)</f>
        <v>0</v>
      </c>
      <c r="P446" s="151">
        <f>IFERROR(VLOOKUP($B446,#REF!,#REF!,FALSE),0)</f>
        <v>0</v>
      </c>
      <c r="Q446" s="151">
        <f>IFERROR(VLOOKUP($B446,#REF!,#REF!,FALSE),0)</f>
        <v>0</v>
      </c>
      <c r="R446" s="151">
        <f>IFERROR(VLOOKUP($B446,#REF!,#REF!,FALSE),0)</f>
        <v>0</v>
      </c>
      <c r="S446" s="151">
        <f>IFERROR(VLOOKUP($B446,#REF!,#REF!,FALSE),0)</f>
        <v>0</v>
      </c>
      <c r="T446" s="151">
        <f>IFERROR(VLOOKUP($B446,#REF!,#REF!,FALSE),0)</f>
        <v>0</v>
      </c>
      <c r="U446" s="151">
        <f>IFERROR(VLOOKUP($B446,#REF!,#REF!,FALSE),0)</f>
        <v>0</v>
      </c>
      <c r="V446" s="96"/>
      <c r="W446" s="96">
        <f t="shared" si="58"/>
        <v>0</v>
      </c>
      <c r="X446" s="136">
        <f t="shared" si="61"/>
        <v>-2861.7200000000003</v>
      </c>
    </row>
    <row r="447" spans="2:24" s="83" customFormat="1" ht="14.25" x14ac:dyDescent="0.2">
      <c r="B447" s="83" t="str">
        <f t="shared" si="60"/>
        <v>260161</v>
      </c>
      <c r="C447" s="154"/>
      <c r="D447" s="94" t="s">
        <v>55</v>
      </c>
      <c r="E447" s="94" t="s">
        <v>330</v>
      </c>
      <c r="F447" s="95" t="s">
        <v>145</v>
      </c>
      <c r="G447" s="95">
        <v>260161</v>
      </c>
      <c r="H447" s="95" t="s">
        <v>119</v>
      </c>
      <c r="I447" s="178">
        <v>-2861.7200000000003</v>
      </c>
      <c r="J447" s="198">
        <f>IFERROR(VLOOKUP($B447,#REF!,#REF!,FALSE),0)</f>
        <v>0</v>
      </c>
      <c r="K447" s="151">
        <f>IFERROR(VLOOKUP($B447,#REF!,#REF!,FALSE),0)</f>
        <v>0</v>
      </c>
      <c r="L447" s="151">
        <f>IFERROR(VLOOKUP($B447,#REF!,#REF!,FALSE),0)</f>
        <v>0</v>
      </c>
      <c r="M447" s="151">
        <f>IFERROR(VLOOKUP($B447,#REF!,#REF!,FALSE),0)</f>
        <v>0</v>
      </c>
      <c r="N447" s="151">
        <f>IFERROR(VLOOKUP($B447,#REF!,#REF!,FALSE),0)</f>
        <v>0</v>
      </c>
      <c r="O447" s="152">
        <f>IFERROR(VLOOKUP($B447,#REF!,#REF!,FALSE),0)</f>
        <v>0</v>
      </c>
      <c r="P447" s="151">
        <f>IFERROR(VLOOKUP($B447,#REF!,#REF!,FALSE),0)</f>
        <v>0</v>
      </c>
      <c r="Q447" s="151">
        <f>IFERROR(VLOOKUP($B447,#REF!,#REF!,FALSE),0)</f>
        <v>0</v>
      </c>
      <c r="R447" s="151">
        <f>IFERROR(VLOOKUP($B447,#REF!,#REF!,FALSE),0)</f>
        <v>0</v>
      </c>
      <c r="S447" s="151">
        <f>IFERROR(VLOOKUP($B447,#REF!,#REF!,FALSE),0)</f>
        <v>0</v>
      </c>
      <c r="T447" s="151">
        <f>IFERROR(VLOOKUP($B447,#REF!,#REF!,FALSE),0)</f>
        <v>0</v>
      </c>
      <c r="U447" s="151">
        <f>IFERROR(VLOOKUP($B447,#REF!,#REF!,FALSE),0)</f>
        <v>0</v>
      </c>
      <c r="V447" s="96"/>
      <c r="W447" s="96">
        <f t="shared" si="58"/>
        <v>0</v>
      </c>
      <c r="X447" s="136">
        <f t="shared" si="61"/>
        <v>-2861.7200000000003</v>
      </c>
    </row>
    <row r="448" spans="2:24" s="83" customFormat="1" ht="14.25" x14ac:dyDescent="0.2">
      <c r="B448" s="83" t="str">
        <f t="shared" si="60"/>
        <v>260494</v>
      </c>
      <c r="C448" s="154"/>
      <c r="D448" s="94" t="s">
        <v>55</v>
      </c>
      <c r="E448" s="94" t="s">
        <v>350</v>
      </c>
      <c r="F448" s="95" t="s">
        <v>145</v>
      </c>
      <c r="G448" s="95">
        <v>260494</v>
      </c>
      <c r="H448" s="95" t="s">
        <v>119</v>
      </c>
      <c r="I448" s="178">
        <v>-2861.7200000000003</v>
      </c>
      <c r="J448" s="198">
        <f>IFERROR(VLOOKUP($B448,#REF!,#REF!,FALSE),0)</f>
        <v>0</v>
      </c>
      <c r="K448" s="151">
        <f>IFERROR(VLOOKUP($B448,#REF!,#REF!,FALSE),0)</f>
        <v>0</v>
      </c>
      <c r="L448" s="151">
        <f>IFERROR(VLOOKUP($B448,#REF!,#REF!,FALSE),0)</f>
        <v>0</v>
      </c>
      <c r="M448" s="151">
        <f>IFERROR(VLOOKUP($B448,#REF!,#REF!,FALSE),0)</f>
        <v>0</v>
      </c>
      <c r="N448" s="151">
        <f>IFERROR(VLOOKUP($B448,#REF!,#REF!,FALSE),0)</f>
        <v>0</v>
      </c>
      <c r="O448" s="152">
        <f>IFERROR(VLOOKUP($B448,#REF!,#REF!,FALSE),0)</f>
        <v>0</v>
      </c>
      <c r="P448" s="151">
        <f>IFERROR(VLOOKUP($B448,#REF!,#REF!,FALSE),0)</f>
        <v>0</v>
      </c>
      <c r="Q448" s="151">
        <f>IFERROR(VLOOKUP($B448,#REF!,#REF!,FALSE),0)</f>
        <v>0</v>
      </c>
      <c r="R448" s="151">
        <f>IFERROR(VLOOKUP($B448,#REF!,#REF!,FALSE),0)</f>
        <v>0</v>
      </c>
      <c r="S448" s="151">
        <f>IFERROR(VLOOKUP($B448,#REF!,#REF!,FALSE),0)</f>
        <v>0</v>
      </c>
      <c r="T448" s="151">
        <f>IFERROR(VLOOKUP($B448,#REF!,#REF!,FALSE),0)</f>
        <v>0</v>
      </c>
      <c r="U448" s="151">
        <f>IFERROR(VLOOKUP($B448,#REF!,#REF!,FALSE),0)</f>
        <v>0</v>
      </c>
      <c r="V448" s="96"/>
      <c r="W448" s="96">
        <f t="shared" si="58"/>
        <v>0</v>
      </c>
      <c r="X448" s="136">
        <f t="shared" si="61"/>
        <v>-2861.7200000000003</v>
      </c>
    </row>
    <row r="449" spans="2:24" s="83" customFormat="1" ht="14.25" x14ac:dyDescent="0.2">
      <c r="B449" s="83" t="str">
        <f t="shared" si="60"/>
        <v>260726</v>
      </c>
      <c r="C449" s="154"/>
      <c r="D449" s="94" t="s">
        <v>55</v>
      </c>
      <c r="E449" s="94" t="s">
        <v>345</v>
      </c>
      <c r="F449" s="95" t="s">
        <v>145</v>
      </c>
      <c r="G449" s="95">
        <v>260726</v>
      </c>
      <c r="H449" s="95" t="s">
        <v>119</v>
      </c>
      <c r="I449" s="178">
        <v>-2861.7200000000003</v>
      </c>
      <c r="J449" s="198">
        <f>IFERROR(VLOOKUP($B449,#REF!,#REF!,FALSE),0)</f>
        <v>0</v>
      </c>
      <c r="K449" s="151">
        <f>IFERROR(VLOOKUP($B449,#REF!,#REF!,FALSE),0)</f>
        <v>0</v>
      </c>
      <c r="L449" s="151">
        <f>IFERROR(VLOOKUP($B449,#REF!,#REF!,FALSE),0)</f>
        <v>0</v>
      </c>
      <c r="M449" s="151">
        <f>IFERROR(VLOOKUP($B449,#REF!,#REF!,FALSE),0)</f>
        <v>0</v>
      </c>
      <c r="N449" s="151">
        <f>IFERROR(VLOOKUP($B449,#REF!,#REF!,FALSE),0)</f>
        <v>0</v>
      </c>
      <c r="O449" s="152">
        <f>IFERROR(VLOOKUP($B449,#REF!,#REF!,FALSE),0)</f>
        <v>0</v>
      </c>
      <c r="P449" s="151">
        <f>IFERROR(VLOOKUP($B449,#REF!,#REF!,FALSE),0)</f>
        <v>0</v>
      </c>
      <c r="Q449" s="151">
        <f>IFERROR(VLOOKUP($B449,#REF!,#REF!,FALSE),0)</f>
        <v>0</v>
      </c>
      <c r="R449" s="151">
        <f>IFERROR(VLOOKUP($B449,#REF!,#REF!,FALSE),0)</f>
        <v>0</v>
      </c>
      <c r="S449" s="151">
        <f>IFERROR(VLOOKUP($B449,#REF!,#REF!,FALSE),0)</f>
        <v>0</v>
      </c>
      <c r="T449" s="151">
        <f>IFERROR(VLOOKUP($B449,#REF!,#REF!,FALSE),0)</f>
        <v>0</v>
      </c>
      <c r="U449" s="151">
        <f>IFERROR(VLOOKUP($B449,#REF!,#REF!,FALSE),0)</f>
        <v>0</v>
      </c>
      <c r="V449" s="96"/>
      <c r="W449" s="96">
        <f t="shared" si="58"/>
        <v>0</v>
      </c>
      <c r="X449" s="136">
        <f t="shared" si="61"/>
        <v>-2861.7200000000003</v>
      </c>
    </row>
    <row r="450" spans="2:24" s="83" customFormat="1" ht="14.25" x14ac:dyDescent="0.2">
      <c r="B450" s="83" t="str">
        <f t="shared" si="60"/>
        <v>260128</v>
      </c>
      <c r="C450" s="154"/>
      <c r="D450" s="94" t="s">
        <v>55</v>
      </c>
      <c r="E450" s="94" t="s">
        <v>321</v>
      </c>
      <c r="F450" s="95" t="s">
        <v>145</v>
      </c>
      <c r="G450" s="95">
        <v>260128</v>
      </c>
      <c r="H450" s="95" t="s">
        <v>119</v>
      </c>
      <c r="I450" s="178">
        <v>-2861.7200000000003</v>
      </c>
      <c r="J450" s="198">
        <f>IFERROR(VLOOKUP($B450,#REF!,#REF!,FALSE),0)</f>
        <v>0</v>
      </c>
      <c r="K450" s="151">
        <f>IFERROR(VLOOKUP($B450,#REF!,#REF!,FALSE),0)</f>
        <v>0</v>
      </c>
      <c r="L450" s="151">
        <f>IFERROR(VLOOKUP($B450,#REF!,#REF!,FALSE),0)</f>
        <v>0</v>
      </c>
      <c r="M450" s="151">
        <f>IFERROR(VLOOKUP($B450,#REF!,#REF!,FALSE),0)</f>
        <v>0</v>
      </c>
      <c r="N450" s="151">
        <f>IFERROR(VLOOKUP($B450,#REF!,#REF!,FALSE),0)</f>
        <v>0</v>
      </c>
      <c r="O450" s="152">
        <f>IFERROR(VLOOKUP($B450,#REF!,#REF!,FALSE),0)</f>
        <v>0</v>
      </c>
      <c r="P450" s="151">
        <f>IFERROR(VLOOKUP($B450,#REF!,#REF!,FALSE),0)</f>
        <v>0</v>
      </c>
      <c r="Q450" s="151">
        <f>IFERROR(VLOOKUP($B450,#REF!,#REF!,FALSE),0)</f>
        <v>0</v>
      </c>
      <c r="R450" s="151">
        <f>IFERROR(VLOOKUP($B450,#REF!,#REF!,FALSE),0)</f>
        <v>0</v>
      </c>
      <c r="S450" s="151">
        <f>IFERROR(VLOOKUP($B450,#REF!,#REF!,FALSE),0)</f>
        <v>0</v>
      </c>
      <c r="T450" s="151">
        <f>IFERROR(VLOOKUP($B450,#REF!,#REF!,FALSE),0)</f>
        <v>0</v>
      </c>
      <c r="U450" s="151">
        <f>IFERROR(VLOOKUP($B450,#REF!,#REF!,FALSE),0)</f>
        <v>0</v>
      </c>
      <c r="V450" s="96"/>
      <c r="W450" s="96">
        <f t="shared" si="58"/>
        <v>0</v>
      </c>
      <c r="X450" s="136">
        <f t="shared" si="61"/>
        <v>-2861.7200000000003</v>
      </c>
    </row>
    <row r="451" spans="2:24" s="83" customFormat="1" ht="14.25" x14ac:dyDescent="0.2">
      <c r="B451" s="83" t="str">
        <f t="shared" si="60"/>
        <v>260321</v>
      </c>
      <c r="C451" s="154"/>
      <c r="D451" s="94" t="s">
        <v>55</v>
      </c>
      <c r="E451" s="94" t="s">
        <v>352</v>
      </c>
      <c r="F451" s="95" t="s">
        <v>145</v>
      </c>
      <c r="G451" s="95">
        <v>260321</v>
      </c>
      <c r="H451" s="95" t="s">
        <v>119</v>
      </c>
      <c r="I451" s="178">
        <v>-2861.7200000000003</v>
      </c>
      <c r="J451" s="198">
        <f>IFERROR(VLOOKUP($B451,#REF!,#REF!,FALSE),0)</f>
        <v>0</v>
      </c>
      <c r="K451" s="151">
        <f>IFERROR(VLOOKUP($B451,#REF!,#REF!,FALSE),0)</f>
        <v>0</v>
      </c>
      <c r="L451" s="151">
        <f>IFERROR(VLOOKUP($B451,#REF!,#REF!,FALSE),0)</f>
        <v>0</v>
      </c>
      <c r="M451" s="151">
        <f>IFERROR(VLOOKUP($B451,#REF!,#REF!,FALSE),0)</f>
        <v>0</v>
      </c>
      <c r="N451" s="151">
        <f>IFERROR(VLOOKUP($B451,#REF!,#REF!,FALSE),0)</f>
        <v>0</v>
      </c>
      <c r="O451" s="152">
        <f>IFERROR(VLOOKUP($B451,#REF!,#REF!,FALSE),0)</f>
        <v>0</v>
      </c>
      <c r="P451" s="151">
        <f>IFERROR(VLOOKUP($B451,#REF!,#REF!,FALSE),0)</f>
        <v>0</v>
      </c>
      <c r="Q451" s="151">
        <f>IFERROR(VLOOKUP($B451,#REF!,#REF!,FALSE),0)</f>
        <v>0</v>
      </c>
      <c r="R451" s="151">
        <f>IFERROR(VLOOKUP($B451,#REF!,#REF!,FALSE),0)</f>
        <v>0</v>
      </c>
      <c r="S451" s="151">
        <f>IFERROR(VLOOKUP($B451,#REF!,#REF!,FALSE),0)</f>
        <v>0</v>
      </c>
      <c r="T451" s="151">
        <f>IFERROR(VLOOKUP($B451,#REF!,#REF!,FALSE),0)</f>
        <v>0</v>
      </c>
      <c r="U451" s="151">
        <f>IFERROR(VLOOKUP($B451,#REF!,#REF!,FALSE),0)</f>
        <v>0</v>
      </c>
      <c r="V451" s="96"/>
      <c r="W451" s="96">
        <f t="shared" si="58"/>
        <v>0</v>
      </c>
      <c r="X451" s="136">
        <f t="shared" si="61"/>
        <v>-2861.7200000000003</v>
      </c>
    </row>
    <row r="452" spans="2:24" s="83" customFormat="1" ht="14.25" x14ac:dyDescent="0.2">
      <c r="B452" s="83" t="str">
        <f t="shared" si="60"/>
        <v>261913</v>
      </c>
      <c r="C452" s="154"/>
      <c r="D452" s="94" t="s">
        <v>55</v>
      </c>
      <c r="E452" s="94" t="s">
        <v>355</v>
      </c>
      <c r="F452" s="95" t="s">
        <v>145</v>
      </c>
      <c r="G452" s="95">
        <v>261913</v>
      </c>
      <c r="H452" s="95" t="s">
        <v>119</v>
      </c>
      <c r="I452" s="178">
        <v>-2861.7200000000003</v>
      </c>
      <c r="J452" s="198">
        <f>IFERROR(VLOOKUP($B452,#REF!,#REF!,FALSE),0)</f>
        <v>0</v>
      </c>
      <c r="K452" s="151">
        <f>IFERROR(VLOOKUP($B452,#REF!,#REF!,FALSE),0)</f>
        <v>0</v>
      </c>
      <c r="L452" s="151">
        <f>IFERROR(VLOOKUP($B452,#REF!,#REF!,FALSE),0)</f>
        <v>0</v>
      </c>
      <c r="M452" s="151">
        <f>IFERROR(VLOOKUP($B452,#REF!,#REF!,FALSE),0)</f>
        <v>0</v>
      </c>
      <c r="N452" s="151">
        <f>IFERROR(VLOOKUP($B452,#REF!,#REF!,FALSE),0)</f>
        <v>0</v>
      </c>
      <c r="O452" s="152">
        <f>IFERROR(VLOOKUP($B452,#REF!,#REF!,FALSE),0)</f>
        <v>0</v>
      </c>
      <c r="P452" s="151">
        <f>IFERROR(VLOOKUP($B452,#REF!,#REF!,FALSE),0)</f>
        <v>0</v>
      </c>
      <c r="Q452" s="151">
        <f>IFERROR(VLOOKUP($B452,#REF!,#REF!,FALSE),0)</f>
        <v>0</v>
      </c>
      <c r="R452" s="151">
        <f>IFERROR(VLOOKUP($B452,#REF!,#REF!,FALSE),0)</f>
        <v>0</v>
      </c>
      <c r="S452" s="151">
        <f>IFERROR(VLOOKUP($B452,#REF!,#REF!,FALSE),0)</f>
        <v>0</v>
      </c>
      <c r="T452" s="151">
        <f>IFERROR(VLOOKUP($B452,#REF!,#REF!,FALSE),0)</f>
        <v>0</v>
      </c>
      <c r="U452" s="151">
        <f>IFERROR(VLOOKUP($B452,#REF!,#REF!,FALSE),0)</f>
        <v>0</v>
      </c>
      <c r="V452" s="96"/>
      <c r="W452" s="96">
        <f t="shared" si="58"/>
        <v>0</v>
      </c>
      <c r="X452" s="136">
        <f t="shared" si="61"/>
        <v>-2861.7200000000003</v>
      </c>
    </row>
    <row r="453" spans="2:24" s="83" customFormat="1" ht="14.25" x14ac:dyDescent="0.2">
      <c r="B453" s="83" t="str">
        <f t="shared" si="60"/>
        <v>262086</v>
      </c>
      <c r="C453" s="154"/>
      <c r="D453" s="94" t="s">
        <v>55</v>
      </c>
      <c r="E453" s="94" t="s">
        <v>354</v>
      </c>
      <c r="F453" s="95" t="s">
        <v>145</v>
      </c>
      <c r="G453" s="95">
        <v>262086</v>
      </c>
      <c r="H453" s="95" t="s">
        <v>119</v>
      </c>
      <c r="I453" s="178">
        <v>-2861.7200000000003</v>
      </c>
      <c r="J453" s="198">
        <f>IFERROR(VLOOKUP($B453,#REF!,#REF!,FALSE),0)</f>
        <v>0</v>
      </c>
      <c r="K453" s="151">
        <f>IFERROR(VLOOKUP($B453,#REF!,#REF!,FALSE),0)</f>
        <v>0</v>
      </c>
      <c r="L453" s="151">
        <f>IFERROR(VLOOKUP($B453,#REF!,#REF!,FALSE),0)</f>
        <v>0</v>
      </c>
      <c r="M453" s="151">
        <f>IFERROR(VLOOKUP($B453,#REF!,#REF!,FALSE),0)</f>
        <v>0</v>
      </c>
      <c r="N453" s="151">
        <f>IFERROR(VLOOKUP($B453,#REF!,#REF!,FALSE),0)</f>
        <v>0</v>
      </c>
      <c r="O453" s="152">
        <f>IFERROR(VLOOKUP($B453,#REF!,#REF!,FALSE),0)</f>
        <v>0</v>
      </c>
      <c r="P453" s="151">
        <f>IFERROR(VLOOKUP($B453,#REF!,#REF!,FALSE),0)</f>
        <v>0</v>
      </c>
      <c r="Q453" s="151">
        <f>IFERROR(VLOOKUP($B453,#REF!,#REF!,FALSE),0)</f>
        <v>0</v>
      </c>
      <c r="R453" s="151">
        <f>IFERROR(VLOOKUP($B453,#REF!,#REF!,FALSE),0)</f>
        <v>0</v>
      </c>
      <c r="S453" s="151">
        <f>IFERROR(VLOOKUP($B453,#REF!,#REF!,FALSE),0)</f>
        <v>0</v>
      </c>
      <c r="T453" s="151">
        <f>IFERROR(VLOOKUP($B453,#REF!,#REF!,FALSE),0)</f>
        <v>0</v>
      </c>
      <c r="U453" s="151">
        <f>IFERROR(VLOOKUP($B453,#REF!,#REF!,FALSE),0)</f>
        <v>0</v>
      </c>
      <c r="V453" s="96"/>
      <c r="W453" s="96">
        <f t="shared" si="58"/>
        <v>0</v>
      </c>
      <c r="X453" s="136">
        <f t="shared" si="61"/>
        <v>-2861.7200000000003</v>
      </c>
    </row>
    <row r="454" spans="2:24" s="83" customFormat="1" ht="14.25" x14ac:dyDescent="0.2">
      <c r="B454" s="83" t="str">
        <f t="shared" si="60"/>
        <v>262060</v>
      </c>
      <c r="C454" s="154"/>
      <c r="D454" s="94" t="s">
        <v>55</v>
      </c>
      <c r="E454" s="94" t="s">
        <v>353</v>
      </c>
      <c r="F454" s="95" t="s">
        <v>145</v>
      </c>
      <c r="G454" s="95">
        <v>262060</v>
      </c>
      <c r="H454" s="95" t="s">
        <v>119</v>
      </c>
      <c r="I454" s="178">
        <v>-2861.7200000000003</v>
      </c>
      <c r="J454" s="198">
        <f>IFERROR(VLOOKUP($B454,#REF!,#REF!,FALSE),0)</f>
        <v>0</v>
      </c>
      <c r="K454" s="151">
        <f>IFERROR(VLOOKUP($B454,#REF!,#REF!,FALSE),0)</f>
        <v>0</v>
      </c>
      <c r="L454" s="151">
        <f>IFERROR(VLOOKUP($B454,#REF!,#REF!,FALSE),0)</f>
        <v>0</v>
      </c>
      <c r="M454" s="151">
        <f>IFERROR(VLOOKUP($B454,#REF!,#REF!,FALSE),0)</f>
        <v>0</v>
      </c>
      <c r="N454" s="151">
        <f>IFERROR(VLOOKUP($B454,#REF!,#REF!,FALSE),0)</f>
        <v>0</v>
      </c>
      <c r="O454" s="152">
        <f>IFERROR(VLOOKUP($B454,#REF!,#REF!,FALSE),0)</f>
        <v>0</v>
      </c>
      <c r="P454" s="151">
        <f>IFERROR(VLOOKUP($B454,#REF!,#REF!,FALSE),0)</f>
        <v>0</v>
      </c>
      <c r="Q454" s="151">
        <f>IFERROR(VLOOKUP($B454,#REF!,#REF!,FALSE),0)</f>
        <v>0</v>
      </c>
      <c r="R454" s="151">
        <f>IFERROR(VLOOKUP($B454,#REF!,#REF!,FALSE),0)</f>
        <v>0</v>
      </c>
      <c r="S454" s="151">
        <f>IFERROR(VLOOKUP($B454,#REF!,#REF!,FALSE),0)</f>
        <v>0</v>
      </c>
      <c r="T454" s="151">
        <f>IFERROR(VLOOKUP($B454,#REF!,#REF!,FALSE),0)</f>
        <v>0</v>
      </c>
      <c r="U454" s="151">
        <f>IFERROR(VLOOKUP($B454,#REF!,#REF!,FALSE),0)</f>
        <v>0</v>
      </c>
      <c r="V454" s="96"/>
      <c r="W454" s="96">
        <f t="shared" si="58"/>
        <v>0</v>
      </c>
      <c r="X454" s="136">
        <f t="shared" si="61"/>
        <v>-2861.7200000000003</v>
      </c>
    </row>
    <row r="455" spans="2:24" s="83" customFormat="1" ht="14.25" x14ac:dyDescent="0.2">
      <c r="B455" s="83" t="str">
        <f t="shared" si="60"/>
        <v>266061</v>
      </c>
      <c r="C455" s="154"/>
      <c r="D455" s="94" t="s">
        <v>55</v>
      </c>
      <c r="E455" s="94" t="s">
        <v>356</v>
      </c>
      <c r="F455" s="95" t="s">
        <v>145</v>
      </c>
      <c r="G455" s="95">
        <v>266061</v>
      </c>
      <c r="H455" s="95" t="s">
        <v>119</v>
      </c>
      <c r="I455" s="178">
        <v>-5723.4400000000005</v>
      </c>
      <c r="J455" s="198">
        <f>IFERROR(VLOOKUP($B455,#REF!,#REF!,FALSE),0)</f>
        <v>0</v>
      </c>
      <c r="K455" s="151">
        <f>IFERROR(VLOOKUP($B455,#REF!,#REF!,FALSE),0)</f>
        <v>0</v>
      </c>
      <c r="L455" s="151">
        <f>IFERROR(VLOOKUP($B455,#REF!,#REF!,FALSE),0)</f>
        <v>0</v>
      </c>
      <c r="M455" s="151">
        <f>IFERROR(VLOOKUP($B455,#REF!,#REF!,FALSE),0)</f>
        <v>0</v>
      </c>
      <c r="N455" s="151">
        <f>IFERROR(VLOOKUP($B455,#REF!,#REF!,FALSE),0)</f>
        <v>0</v>
      </c>
      <c r="O455" s="152">
        <f>IFERROR(VLOOKUP($B455,#REF!,#REF!,FALSE),0)</f>
        <v>0</v>
      </c>
      <c r="P455" s="151">
        <f>IFERROR(VLOOKUP($B455,#REF!,#REF!,FALSE),0)</f>
        <v>0</v>
      </c>
      <c r="Q455" s="151">
        <f>IFERROR(VLOOKUP($B455,#REF!,#REF!,FALSE),0)</f>
        <v>0</v>
      </c>
      <c r="R455" s="151">
        <f>IFERROR(VLOOKUP($B455,#REF!,#REF!,FALSE),0)</f>
        <v>0</v>
      </c>
      <c r="S455" s="151">
        <f>IFERROR(VLOOKUP($B455,#REF!,#REF!,FALSE),0)</f>
        <v>0</v>
      </c>
      <c r="T455" s="151">
        <f>IFERROR(VLOOKUP($B455,#REF!,#REF!,FALSE),0)</f>
        <v>0</v>
      </c>
      <c r="U455" s="151">
        <f>IFERROR(VLOOKUP($B455,#REF!,#REF!,FALSE),0)</f>
        <v>0</v>
      </c>
      <c r="V455" s="96"/>
      <c r="W455" s="96">
        <f t="shared" si="58"/>
        <v>0</v>
      </c>
      <c r="X455" s="136">
        <f t="shared" si="61"/>
        <v>-5723.4400000000005</v>
      </c>
    </row>
    <row r="456" spans="2:24" s="83" customFormat="1" ht="14.25" x14ac:dyDescent="0.2">
      <c r="B456" s="83" t="str">
        <f t="shared" si="60"/>
        <v>252911</v>
      </c>
      <c r="C456" s="154"/>
      <c r="D456" s="94" t="s">
        <v>55</v>
      </c>
      <c r="E456" s="94" t="s">
        <v>337</v>
      </c>
      <c r="F456" s="95" t="s">
        <v>145</v>
      </c>
      <c r="G456" s="95">
        <v>252911</v>
      </c>
      <c r="H456" s="95" t="s">
        <v>191</v>
      </c>
      <c r="I456" s="178">
        <v>-17024.89</v>
      </c>
      <c r="J456" s="198">
        <f>IFERROR(VLOOKUP($B456,#REF!,#REF!,FALSE),0)</f>
        <v>0</v>
      </c>
      <c r="K456" s="151">
        <f>IFERROR(VLOOKUP($B456,#REF!,#REF!,FALSE),0)</f>
        <v>0</v>
      </c>
      <c r="L456" s="151">
        <f>IFERROR(VLOOKUP($B456,#REF!,#REF!,FALSE),0)</f>
        <v>0</v>
      </c>
      <c r="M456" s="151">
        <f>IFERROR(VLOOKUP($B456,#REF!,#REF!,FALSE),0)</f>
        <v>0</v>
      </c>
      <c r="N456" s="151">
        <f>IFERROR(VLOOKUP($B456,#REF!,#REF!,FALSE),0)</f>
        <v>0</v>
      </c>
      <c r="O456" s="152">
        <f>IFERROR(VLOOKUP($B456,#REF!,#REF!,FALSE),0)</f>
        <v>0</v>
      </c>
      <c r="P456" s="151">
        <f>IFERROR(VLOOKUP($B456,#REF!,#REF!,FALSE),0)</f>
        <v>0</v>
      </c>
      <c r="Q456" s="151">
        <f>IFERROR(VLOOKUP($B456,#REF!,#REF!,FALSE),0)</f>
        <v>0</v>
      </c>
      <c r="R456" s="151">
        <f>IFERROR(VLOOKUP($B456,#REF!,#REF!,FALSE),0)</f>
        <v>0</v>
      </c>
      <c r="S456" s="151">
        <f>IFERROR(VLOOKUP($B456,#REF!,#REF!,FALSE),0)</f>
        <v>0</v>
      </c>
      <c r="T456" s="151">
        <f>IFERROR(VLOOKUP($B456,#REF!,#REF!,FALSE),0)</f>
        <v>0</v>
      </c>
      <c r="U456" s="151">
        <f>IFERROR(VLOOKUP($B456,#REF!,#REF!,FALSE),0)</f>
        <v>0</v>
      </c>
      <c r="V456" s="96"/>
      <c r="W456" s="96">
        <f t="shared" si="58"/>
        <v>0</v>
      </c>
      <c r="X456" s="136">
        <f t="shared" si="61"/>
        <v>-17024.89</v>
      </c>
    </row>
    <row r="457" spans="2:24" s="83" customFormat="1" ht="14.25" x14ac:dyDescent="0.2">
      <c r="C457" s="154"/>
      <c r="F457" s="115"/>
      <c r="G457" s="115"/>
      <c r="H457" s="115"/>
      <c r="I457" s="125"/>
      <c r="J457" s="197"/>
      <c r="K457" s="96"/>
      <c r="L457" s="96"/>
      <c r="M457" s="96"/>
      <c r="N457" s="96"/>
      <c r="O457" s="96"/>
      <c r="P457" s="96"/>
      <c r="Q457" s="96"/>
      <c r="R457" s="96"/>
      <c r="S457" s="96"/>
      <c r="T457" s="96"/>
      <c r="U457" s="96"/>
      <c r="V457" s="96"/>
      <c r="W457" s="96"/>
      <c r="X457" s="136"/>
    </row>
    <row r="458" spans="2:24" s="83" customFormat="1" x14ac:dyDescent="0.25">
      <c r="C458" s="154"/>
      <c r="D458" s="104" t="s">
        <v>64</v>
      </c>
      <c r="E458" s="103"/>
      <c r="F458" s="115"/>
      <c r="G458" s="115"/>
      <c r="H458" s="115"/>
      <c r="I458" s="105">
        <v>-197709.70000000007</v>
      </c>
      <c r="J458" s="191">
        <f t="shared" ref="J458:U458" si="62">SUM(J394:J457)</f>
        <v>0</v>
      </c>
      <c r="K458" s="105">
        <f t="shared" si="62"/>
        <v>0</v>
      </c>
      <c r="L458" s="105">
        <f t="shared" si="62"/>
        <v>0</v>
      </c>
      <c r="M458" s="105">
        <f t="shared" si="62"/>
        <v>0</v>
      </c>
      <c r="N458" s="105">
        <f t="shared" si="62"/>
        <v>0</v>
      </c>
      <c r="O458" s="105">
        <f t="shared" si="62"/>
        <v>0</v>
      </c>
      <c r="P458" s="105">
        <f t="shared" si="62"/>
        <v>0</v>
      </c>
      <c r="Q458" s="105">
        <f t="shared" si="62"/>
        <v>0</v>
      </c>
      <c r="R458" s="105">
        <f t="shared" si="62"/>
        <v>0</v>
      </c>
      <c r="S458" s="105">
        <f t="shared" si="62"/>
        <v>0</v>
      </c>
      <c r="T458" s="105">
        <f t="shared" si="62"/>
        <v>0</v>
      </c>
      <c r="U458" s="105">
        <f t="shared" si="62"/>
        <v>0</v>
      </c>
      <c r="V458" s="96"/>
      <c r="W458" s="105">
        <f>SUM(W394:W457)</f>
        <v>0</v>
      </c>
      <c r="X458" s="136"/>
    </row>
    <row r="459" spans="2:24" s="83" customFormat="1" ht="14.25" x14ac:dyDescent="0.2">
      <c r="C459" s="154"/>
      <c r="D459" s="116"/>
      <c r="E459" s="116"/>
      <c r="F459" s="95"/>
      <c r="G459" s="95"/>
      <c r="H459" s="95"/>
      <c r="I459" s="129"/>
      <c r="J459" s="199"/>
      <c r="K459" s="117"/>
      <c r="L459" s="117"/>
      <c r="M459" s="117"/>
      <c r="N459" s="117"/>
      <c r="O459" s="118"/>
      <c r="P459" s="117"/>
      <c r="Q459" s="117"/>
      <c r="R459" s="117"/>
      <c r="S459" s="117"/>
      <c r="T459" s="117"/>
      <c r="U459" s="117"/>
      <c r="V459" s="96"/>
      <c r="W459" s="134">
        <f>W458-I458</f>
        <v>197709.70000000007</v>
      </c>
      <c r="X459" s="136"/>
    </row>
    <row r="460" spans="2:24" s="83" customFormat="1" ht="14.25" x14ac:dyDescent="0.2">
      <c r="C460" s="154"/>
      <c r="D460" s="92" t="s">
        <v>61</v>
      </c>
      <c r="E460" s="92"/>
      <c r="F460" s="95"/>
      <c r="G460" s="95"/>
      <c r="H460" s="95"/>
      <c r="I460" s="129"/>
      <c r="J460" s="199"/>
      <c r="K460" s="117"/>
      <c r="L460" s="117"/>
      <c r="M460" s="117"/>
      <c r="N460" s="117"/>
      <c r="O460" s="118"/>
      <c r="P460" s="117"/>
      <c r="Q460" s="117"/>
      <c r="R460" s="117"/>
      <c r="S460" s="117"/>
      <c r="T460" s="117"/>
      <c r="U460" s="117"/>
      <c r="V460" s="96"/>
      <c r="W460" s="96"/>
      <c r="X460" s="136"/>
    </row>
    <row r="461" spans="2:24" s="83" customFormat="1" ht="14.25" x14ac:dyDescent="0.2">
      <c r="C461" s="154"/>
      <c r="D461" s="92" t="str">
        <f>D40</f>
        <v>Plant</v>
      </c>
      <c r="E461" s="92" t="str">
        <f>E40</f>
        <v>Description</v>
      </c>
      <c r="F461" s="92" t="str">
        <f>F40</f>
        <v>WO</v>
      </c>
      <c r="G461" s="92" t="str">
        <f>G40</f>
        <v>Asset ID</v>
      </c>
      <c r="H461" s="92" t="str">
        <f>H40</f>
        <v>FERC</v>
      </c>
      <c r="I461" s="92" t="s">
        <v>73</v>
      </c>
      <c r="J461" s="199"/>
      <c r="K461" s="117"/>
      <c r="L461" s="117"/>
      <c r="M461" s="117"/>
      <c r="N461" s="117"/>
      <c r="O461" s="118"/>
      <c r="P461" s="117"/>
      <c r="Q461" s="117"/>
      <c r="R461" s="117"/>
      <c r="S461" s="117"/>
      <c r="T461" s="117"/>
      <c r="U461" s="117"/>
      <c r="V461" s="96"/>
      <c r="W461" s="96"/>
      <c r="X461" s="136"/>
    </row>
    <row r="462" spans="2:24" s="83" customFormat="1" ht="15" customHeight="1" x14ac:dyDescent="0.2">
      <c r="B462" s="83" t="str">
        <f t="shared" ref="B462" si="63">TEXT(G462,0)</f>
        <v>923856</v>
      </c>
      <c r="C462" s="154"/>
      <c r="D462" s="94" t="s">
        <v>16</v>
      </c>
      <c r="E462" s="94" t="s">
        <v>310</v>
      </c>
      <c r="F462" s="95" t="s">
        <v>311</v>
      </c>
      <c r="G462" s="87">
        <v>923856</v>
      </c>
      <c r="H462" s="95" t="s">
        <v>118</v>
      </c>
      <c r="I462" s="178">
        <v>-311693.05</v>
      </c>
      <c r="J462" s="198">
        <f>IFERROR(VLOOKUP($B462,#REF!,#REF!,FALSE),0)</f>
        <v>0</v>
      </c>
      <c r="K462" s="151">
        <f>IFERROR(VLOOKUP($B462,#REF!,#REF!,FALSE),0)</f>
        <v>0</v>
      </c>
      <c r="L462" s="151">
        <f>IFERROR(VLOOKUP($B462,#REF!,#REF!,FALSE),0)</f>
        <v>0</v>
      </c>
      <c r="M462" s="151">
        <f>IFERROR(VLOOKUP($B462,#REF!,#REF!,FALSE),0)</f>
        <v>0</v>
      </c>
      <c r="N462" s="151">
        <f>IFERROR(VLOOKUP($B462,#REF!,#REF!,FALSE),0)</f>
        <v>0</v>
      </c>
      <c r="O462" s="152">
        <f>IFERROR(VLOOKUP($B462,#REF!,#REF!,FALSE),0)</f>
        <v>0</v>
      </c>
      <c r="P462" s="151">
        <f>IFERROR(VLOOKUP($B462,#REF!,#REF!,FALSE),0)</f>
        <v>0</v>
      </c>
      <c r="Q462" s="151">
        <f>IFERROR(VLOOKUP($B462,#REF!,#REF!,FALSE),0)</f>
        <v>0</v>
      </c>
      <c r="R462" s="151">
        <f>IFERROR(VLOOKUP($B462,#REF!,#REF!,FALSE),0)</f>
        <v>0</v>
      </c>
      <c r="S462" s="151">
        <f>IFERROR(VLOOKUP($B462,#REF!,#REF!,FALSE),0)</f>
        <v>0</v>
      </c>
      <c r="T462" s="151">
        <f>IFERROR(VLOOKUP($B462,#REF!,#REF!,FALSE),0)</f>
        <v>0</v>
      </c>
      <c r="U462" s="151">
        <f>IFERROR(VLOOKUP($B462,#REF!,#REF!,FALSE),0)</f>
        <v>0</v>
      </c>
      <c r="V462" s="96"/>
      <c r="W462" s="96">
        <f t="shared" ref="W462" si="64">SUM(J462:U462)</f>
        <v>0</v>
      </c>
      <c r="X462" s="136">
        <f>I462-W462</f>
        <v>-311693.05</v>
      </c>
    </row>
    <row r="463" spans="2:24" s="83" customFormat="1" ht="14.25" x14ac:dyDescent="0.2">
      <c r="C463" s="154"/>
      <c r="F463" s="87"/>
      <c r="G463" s="87"/>
      <c r="H463" s="87"/>
      <c r="I463" s="125"/>
      <c r="J463" s="186"/>
    </row>
    <row r="464" spans="2:24" s="83" customFormat="1" x14ac:dyDescent="0.25">
      <c r="C464" s="154"/>
      <c r="D464" s="104" t="s">
        <v>65</v>
      </c>
      <c r="E464" s="103"/>
      <c r="F464" s="87"/>
      <c r="G464" s="87"/>
      <c r="H464" s="87"/>
      <c r="I464" s="105">
        <v>-311693.05</v>
      </c>
      <c r="J464" s="191">
        <f t="shared" ref="J464:U464" si="65">SUM(J461:J463)</f>
        <v>0</v>
      </c>
      <c r="K464" s="105">
        <f t="shared" si="65"/>
        <v>0</v>
      </c>
      <c r="L464" s="105">
        <f t="shared" si="65"/>
        <v>0</v>
      </c>
      <c r="M464" s="105">
        <f t="shared" si="65"/>
        <v>0</v>
      </c>
      <c r="N464" s="105">
        <f t="shared" si="65"/>
        <v>0</v>
      </c>
      <c r="O464" s="105">
        <f t="shared" si="65"/>
        <v>0</v>
      </c>
      <c r="P464" s="105">
        <f t="shared" si="65"/>
        <v>0</v>
      </c>
      <c r="Q464" s="105">
        <f t="shared" si="65"/>
        <v>0</v>
      </c>
      <c r="R464" s="105">
        <f t="shared" si="65"/>
        <v>0</v>
      </c>
      <c r="S464" s="105">
        <f t="shared" si="65"/>
        <v>0</v>
      </c>
      <c r="T464" s="105">
        <f t="shared" si="65"/>
        <v>0</v>
      </c>
      <c r="U464" s="105">
        <f t="shared" si="65"/>
        <v>0</v>
      </c>
      <c r="W464" s="105">
        <f>SUM(W461:W463)</f>
        <v>0</v>
      </c>
    </row>
    <row r="465" spans="3:23" s="83" customFormat="1" ht="14.25" x14ac:dyDescent="0.2">
      <c r="C465" s="154"/>
      <c r="F465" s="87"/>
      <c r="G465" s="87"/>
      <c r="H465" s="87"/>
      <c r="I465" s="125"/>
      <c r="J465" s="186"/>
      <c r="W465" s="135">
        <f>W464-I464</f>
        <v>311693.05</v>
      </c>
    </row>
    <row r="466" spans="3:23" s="83" customFormat="1" ht="15.75" thickBot="1" x14ac:dyDescent="0.3">
      <c r="C466" s="154"/>
      <c r="D466" s="110" t="s">
        <v>66</v>
      </c>
      <c r="E466" s="110"/>
      <c r="F466" s="104"/>
      <c r="G466" s="104"/>
      <c r="H466" s="104"/>
      <c r="I466" s="111">
        <v>-509402.75000000006</v>
      </c>
      <c r="J466" s="194">
        <f t="shared" ref="J466:U466" si="66">J458+J464</f>
        <v>0</v>
      </c>
      <c r="K466" s="111">
        <f t="shared" si="66"/>
        <v>0</v>
      </c>
      <c r="L466" s="111">
        <f t="shared" si="66"/>
        <v>0</v>
      </c>
      <c r="M466" s="111">
        <f t="shared" si="66"/>
        <v>0</v>
      </c>
      <c r="N466" s="111">
        <f t="shared" si="66"/>
        <v>0</v>
      </c>
      <c r="O466" s="111">
        <f t="shared" si="66"/>
        <v>0</v>
      </c>
      <c r="P466" s="111">
        <f t="shared" si="66"/>
        <v>0</v>
      </c>
      <c r="Q466" s="111">
        <f t="shared" si="66"/>
        <v>0</v>
      </c>
      <c r="R466" s="111">
        <f t="shared" si="66"/>
        <v>0</v>
      </c>
      <c r="S466" s="111">
        <f t="shared" si="66"/>
        <v>0</v>
      </c>
      <c r="T466" s="111">
        <f t="shared" si="66"/>
        <v>0</v>
      </c>
      <c r="U466" s="111">
        <f t="shared" si="66"/>
        <v>0</v>
      </c>
      <c r="W466" s="111">
        <f>W458+W464</f>
        <v>0</v>
      </c>
    </row>
    <row r="467" spans="3:23" s="83" customFormat="1" thickTop="1" x14ac:dyDescent="0.2">
      <c r="C467" s="154"/>
      <c r="F467" s="87"/>
      <c r="G467" s="87"/>
      <c r="H467" s="87"/>
      <c r="I467" s="125"/>
      <c r="J467" s="186"/>
    </row>
    <row r="468" spans="3:23" s="83" customFormat="1" ht="14.25" x14ac:dyDescent="0.2">
      <c r="C468" s="154"/>
      <c r="F468" s="87"/>
      <c r="G468" s="87"/>
      <c r="H468" s="87"/>
      <c r="I468" s="125"/>
      <c r="J468" s="186"/>
    </row>
  </sheetData>
  <autoFilter ref="C40:X467" xr:uid="{D377F9E0-CE15-4135-9564-C767A4E4079B}"/>
  <sortState xmlns:xlrd2="http://schemas.microsoft.com/office/spreadsheetml/2017/richdata2" ref="E223:I368">
    <sortCondition ref="I223:I368"/>
  </sortState>
  <pageMargins left="0.7" right="0.7" top="0.75" bottom="0.75" header="0.3" footer="0.3"/>
  <pageSetup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E31"/>
  <sheetViews>
    <sheetView workbookViewId="0"/>
  </sheetViews>
  <sheetFormatPr defaultRowHeight="12.75" x14ac:dyDescent="0.2"/>
  <cols>
    <col min="1" max="1" width="4.5703125" customWidth="1"/>
    <col min="2" max="2" width="24.28515625" bestFit="1" customWidth="1"/>
    <col min="3" max="3" width="32.28515625" bestFit="1" customWidth="1"/>
    <col min="4" max="4" width="22.28515625" bestFit="1" customWidth="1"/>
    <col min="5" max="5" width="4.85546875" customWidth="1"/>
  </cols>
  <sheetData>
    <row r="1" spans="1:5" x14ac:dyDescent="0.2">
      <c r="A1" s="58" t="s">
        <v>260</v>
      </c>
    </row>
    <row r="3" spans="1:5" ht="15" x14ac:dyDescent="0.25">
      <c r="B3" s="54" t="s">
        <v>82</v>
      </c>
      <c r="C3" s="54" t="s">
        <v>83</v>
      </c>
      <c r="D3" s="54" t="s">
        <v>84</v>
      </c>
    </row>
    <row r="4" spans="1:5" x14ac:dyDescent="0.2">
      <c r="B4" s="55" t="s">
        <v>85</v>
      </c>
      <c r="C4" s="55" t="s">
        <v>86</v>
      </c>
    </row>
    <row r="5" spans="1:5" x14ac:dyDescent="0.2">
      <c r="B5" s="55" t="s">
        <v>87</v>
      </c>
      <c r="C5" s="55" t="s">
        <v>88</v>
      </c>
    </row>
    <row r="6" spans="1:5" x14ac:dyDescent="0.2">
      <c r="B6" s="55" t="s">
        <v>89</v>
      </c>
      <c r="C6" s="55" t="s">
        <v>90</v>
      </c>
    </row>
    <row r="7" spans="1:5" x14ac:dyDescent="0.2">
      <c r="B7" s="55" t="s">
        <v>91</v>
      </c>
      <c r="C7" s="55" t="s">
        <v>92</v>
      </c>
    </row>
    <row r="8" spans="1:5" x14ac:dyDescent="0.2">
      <c r="B8" s="55" t="s">
        <v>93</v>
      </c>
      <c r="C8" s="55" t="s">
        <v>94</v>
      </c>
    </row>
    <row r="9" spans="1:5" x14ac:dyDescent="0.2">
      <c r="B9" s="55" t="s">
        <v>95</v>
      </c>
      <c r="C9" s="55" t="s">
        <v>96</v>
      </c>
      <c r="D9" s="56">
        <v>-1825866.71</v>
      </c>
      <c r="E9" s="59" t="s">
        <v>22</v>
      </c>
    </row>
    <row r="10" spans="1:5" x14ac:dyDescent="0.2">
      <c r="B10" s="55" t="s">
        <v>97</v>
      </c>
      <c r="C10" s="55" t="s">
        <v>98</v>
      </c>
      <c r="D10" s="56"/>
    </row>
    <row r="11" spans="1:5" x14ac:dyDescent="0.2">
      <c r="B11" s="55" t="s">
        <v>99</v>
      </c>
      <c r="C11" s="55" t="s">
        <v>100</v>
      </c>
      <c r="D11" s="56">
        <v>-44769.38</v>
      </c>
    </row>
    <row r="12" spans="1:5" x14ac:dyDescent="0.2">
      <c r="B12" s="55" t="s">
        <v>101</v>
      </c>
      <c r="C12" s="55" t="s">
        <v>102</v>
      </c>
      <c r="D12" s="56"/>
    </row>
    <row r="13" spans="1:5" x14ac:dyDescent="0.2">
      <c r="B13" s="55" t="s">
        <v>103</v>
      </c>
      <c r="C13" s="55" t="s">
        <v>104</v>
      </c>
      <c r="D13" s="56"/>
    </row>
    <row r="14" spans="1:5" x14ac:dyDescent="0.2">
      <c r="B14" s="55" t="s">
        <v>105</v>
      </c>
      <c r="C14" s="55" t="s">
        <v>106</v>
      </c>
      <c r="D14" s="56"/>
    </row>
    <row r="15" spans="1:5" x14ac:dyDescent="0.2">
      <c r="B15" s="55" t="s">
        <v>107</v>
      </c>
      <c r="C15" s="55" t="s">
        <v>108</v>
      </c>
      <c r="D15" s="56"/>
    </row>
    <row r="16" spans="1:5" x14ac:dyDescent="0.2">
      <c r="B16" s="55" t="s">
        <v>109</v>
      </c>
      <c r="C16" s="55" t="s">
        <v>110</v>
      </c>
      <c r="D16" s="56"/>
    </row>
    <row r="17" spans="1:4" x14ac:dyDescent="0.2">
      <c r="B17" s="55" t="s">
        <v>111</v>
      </c>
      <c r="C17" s="55" t="s">
        <v>112</v>
      </c>
      <c r="D17" s="56">
        <v>-59025033.789999999</v>
      </c>
    </row>
    <row r="18" spans="1:4" x14ac:dyDescent="0.2">
      <c r="B18" s="55"/>
      <c r="C18" s="55" t="s">
        <v>113</v>
      </c>
      <c r="D18" s="56">
        <f>SUM(D4:D17)</f>
        <v>-60895669.879999995</v>
      </c>
    </row>
    <row r="21" spans="1:4" x14ac:dyDescent="0.2">
      <c r="A21" s="59" t="s">
        <v>22</v>
      </c>
      <c r="B21" s="57" t="s">
        <v>114</v>
      </c>
    </row>
    <row r="22" spans="1:4" ht="5.25" customHeight="1" x14ac:dyDescent="0.2">
      <c r="A22" s="59"/>
      <c r="B22" s="57"/>
    </row>
    <row r="23" spans="1:4" x14ac:dyDescent="0.2">
      <c r="B23" s="57" t="s">
        <v>124</v>
      </c>
      <c r="C23" s="56">
        <v>1363888.69</v>
      </c>
    </row>
    <row r="24" spans="1:4" x14ac:dyDescent="0.2">
      <c r="B24" s="57"/>
      <c r="C24" s="56"/>
    </row>
    <row r="25" spans="1:4" x14ac:dyDescent="0.2">
      <c r="B25" s="57" t="s">
        <v>125</v>
      </c>
      <c r="C25" s="56">
        <v>0</v>
      </c>
    </row>
    <row r="26" spans="1:4" x14ac:dyDescent="0.2">
      <c r="B26" s="57" t="s">
        <v>126</v>
      </c>
      <c r="C26" s="56">
        <v>94569.21</v>
      </c>
    </row>
    <row r="27" spans="1:4" x14ac:dyDescent="0.2">
      <c r="B27" s="57" t="s">
        <v>127</v>
      </c>
      <c r="C27" s="56">
        <v>130325.17</v>
      </c>
    </row>
    <row r="28" spans="1:4" x14ac:dyDescent="0.2">
      <c r="B28" s="57" t="s">
        <v>128</v>
      </c>
      <c r="C28" s="60">
        <v>237083.64</v>
      </c>
    </row>
    <row r="29" spans="1:4" x14ac:dyDescent="0.2">
      <c r="B29" s="57" t="s">
        <v>115</v>
      </c>
      <c r="C29" s="10">
        <f>SUM(C25:C28)</f>
        <v>461978.02</v>
      </c>
    </row>
    <row r="31" spans="1:4" x14ac:dyDescent="0.2">
      <c r="B31" s="57" t="s">
        <v>116</v>
      </c>
      <c r="C31" s="10">
        <f>+C23+C29</f>
        <v>1825866.71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WP 1 O&amp;M</vt:lpstr>
      <vt:lpstr>WP 2 Excl. Fac</vt:lpstr>
      <vt:lpstr>WP 3 Plt Forecast</vt:lpstr>
      <vt:lpstr>WP 4 2025 Act. CapAdds</vt:lpstr>
      <vt:lpstr>WP 5 Reserves</vt:lpstr>
      <vt:lpstr>'WP 4 2025 Act. CapAdds'!_FilterDatabase</vt:lpstr>
      <vt:lpstr>'WP 1 O&amp;M'!Print_Area</vt:lpstr>
      <vt:lpstr>'WP 2 Excl. Fac'!Print_Area</vt:lpstr>
      <vt:lpstr>'WP 4 2025 Act. CapAdds'!Print_Area</vt:lpstr>
    </vt:vector>
  </TitlesOfParts>
  <Company>GDS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Smith</dc:creator>
  <cp:lastModifiedBy>Cliatt, Jenna</cp:lastModifiedBy>
  <cp:lastPrinted>2026-03-25T19:56:06Z</cp:lastPrinted>
  <dcterms:created xsi:type="dcterms:W3CDTF">2007-06-27T15:47:51Z</dcterms:created>
  <dcterms:modified xsi:type="dcterms:W3CDTF">2026-05-15T11:28:22Z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{98200CF7-4676-4B27-A1D3-1BFFF4F1A1D2}</vt:lpwstr>
  </property>
</Properties>
</file>