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ewkiw\Downloads\"/>
    </mc:Choice>
  </mc:AlternateContent>
  <xr:revisionPtr revIDLastSave="0" documentId="8_{1910412B-FF0F-42E0-BCD9-2FD3AB88C3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3" i="1"/>
  <c r="R4" i="1" l="1"/>
</calcChain>
</file>

<file path=xl/sharedStrings.xml><?xml version="1.0" encoding="utf-8"?>
<sst xmlns="http://schemas.openxmlformats.org/spreadsheetml/2006/main" count="95" uniqueCount="76">
  <si>
    <t>Project Name</t>
  </si>
  <si>
    <t>Developer Name</t>
  </si>
  <si>
    <t>Company Name</t>
  </si>
  <si>
    <t>TO</t>
  </si>
  <si>
    <t>County</t>
  </si>
  <si>
    <t>State</t>
  </si>
  <si>
    <t>Requested In service date</t>
  </si>
  <si>
    <t>Facility Name</t>
  </si>
  <si>
    <t>Status</t>
  </si>
  <si>
    <t>SIS Report</t>
  </si>
  <si>
    <t>Submission Date</t>
  </si>
  <si>
    <t>Not completion Remark</t>
  </si>
  <si>
    <t>Agreement</t>
  </si>
  <si>
    <t>Project ID</t>
  </si>
  <si>
    <t>UR23-0001</t>
  </si>
  <si>
    <t>UR23-0002</t>
  </si>
  <si>
    <t>UR23-0003</t>
  </si>
  <si>
    <t>Olive-University Park 345 kV</t>
  </si>
  <si>
    <t>Granite 115 kV</t>
  </si>
  <si>
    <t>Vienna 138 kV</t>
  </si>
  <si>
    <t>Northern Illinois Municipal Power Agency (NIMPA)</t>
  </si>
  <si>
    <t>Active</t>
  </si>
  <si>
    <t>AEP</t>
  </si>
  <si>
    <t>Adam</t>
  </si>
  <si>
    <t>Indiana</t>
  </si>
  <si>
    <t>Mercuria Energy America, LLC</t>
  </si>
  <si>
    <t>Boston Energy Trading and Marketing</t>
  </si>
  <si>
    <t>BGE</t>
  </si>
  <si>
    <t xml:space="preserve">Allegnay </t>
  </si>
  <si>
    <t>Maryland</t>
  </si>
  <si>
    <t>DPL</t>
  </si>
  <si>
    <t>N/A</t>
  </si>
  <si>
    <t>24 MVA</t>
  </si>
  <si>
    <t>180 MVA</t>
  </si>
  <si>
    <t>Source Location (if IARR requests)</t>
  </si>
  <si>
    <t>Sink Location (if IARR requests)</t>
  </si>
  <si>
    <t>Olive - University Park 345 kV</t>
  </si>
  <si>
    <t>LDA(s) (For ICTR requests)</t>
  </si>
  <si>
    <t>COMED</t>
  </si>
  <si>
    <t>Request type</t>
  </si>
  <si>
    <t>Merchant Network Upgrade</t>
  </si>
  <si>
    <t>IARR MW (If IARR requested)</t>
  </si>
  <si>
    <t>Vienna - Vienna 8 138 kV Ckt 1</t>
  </si>
  <si>
    <t>DPL South, EMAAC, MAAC</t>
  </si>
  <si>
    <t>MW/MVA/MVAR increase</t>
  </si>
  <si>
    <t>40 MVAR</t>
  </si>
  <si>
    <t>Withdrawn</t>
  </si>
  <si>
    <t>Smithburg-East Windsor 230 kV</t>
  </si>
  <si>
    <t>Chesapeake Transmission LLC</t>
  </si>
  <si>
    <t>Smithburg-East Windsor 230 kV line (E2005)</t>
  </si>
  <si>
    <t>JCPL</t>
  </si>
  <si>
    <t>Monmouth</t>
  </si>
  <si>
    <t>New Jersey</t>
  </si>
  <si>
    <t>20 MVA</t>
  </si>
  <si>
    <t>JCPL, PS, EMAAC</t>
  </si>
  <si>
    <t>UR24-0004</t>
  </si>
  <si>
    <t>Revised Estimated Completion Date</t>
  </si>
  <si>
    <t>Revised Date Reason</t>
  </si>
  <si>
    <t>Delays in receiving equipment ratings</t>
  </si>
  <si>
    <t>UR25-0005</t>
  </si>
  <si>
    <t>Crane Clean Energy Center Restart</t>
  </si>
  <si>
    <t>Constellation Energy Generation, LLC</t>
  </si>
  <si>
    <t>Three Mile Island 230 kV</t>
  </si>
  <si>
    <t>Dauphin</t>
  </si>
  <si>
    <t>Pennsylvania</t>
  </si>
  <si>
    <t>MAIT</t>
  </si>
  <si>
    <t>UR25-0005 SIS report</t>
  </si>
  <si>
    <t>UR26-0006</t>
  </si>
  <si>
    <t>Lackawanna 115 kV</t>
  </si>
  <si>
    <t>Lackawanna Energy Center LLC</t>
  </si>
  <si>
    <t>Fund Network Upgrade</t>
  </si>
  <si>
    <t>PPL</t>
  </si>
  <si>
    <t>Lackawanna</t>
  </si>
  <si>
    <t>100 MW</t>
  </si>
  <si>
    <t>LACKAENG 24 KV CTG1 (1369011078)</t>
  </si>
  <si>
    <t>.I.NYIS (5413134)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</si>
</sst>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1"/>
    <xf numFmtId="164" fontId="0" fillId="0" borderId="0" xfId="0" applyNumberFormat="1"/>
    <xf numFmtId="0" fontId="1" fillId="0" borderId="0" xfId="1" applyNumberFormat="1"/>
  </cellXfs>
  <cellStyles count="2">
    <cellStyle name="Hyperlink" xfId="1" builtinId="8"/>
    <cellStyle name="Normal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7" totalsRowShown="0" headerRowDxfId="1">
  <autoFilter ref="A1:V7" xr:uid="{00000000-0009-0000-0100-000001000000}"/>
  <tableColumns count="22">
    <tableColumn id="1" xr3:uid="{00000000-0010-0000-0000-000001000000}" name="Project ID"/>
    <tableColumn id="2" xr3:uid="{00000000-0010-0000-0000-000002000000}" name="Project Name"/>
    <tableColumn id="3" xr3:uid="{00000000-0010-0000-0000-000003000000}" name="Developer Name"/>
    <tableColumn id="4" xr3:uid="{00000000-0010-0000-0000-000004000000}" name="Company Name"/>
    <tableColumn id="20" xr3:uid="{00000000-0010-0000-0000-000014000000}" name="Request type"/>
    <tableColumn id="5" xr3:uid="{00000000-0010-0000-0000-000005000000}" name="Facility Name"/>
    <tableColumn id="6" xr3:uid="{00000000-0010-0000-0000-000006000000}" name="Status"/>
    <tableColumn id="7" xr3:uid="{00000000-0010-0000-0000-000007000000}" name="TO"/>
    <tableColumn id="8" xr3:uid="{00000000-0010-0000-0000-000008000000}" name="County"/>
    <tableColumn id="9" xr3:uid="{00000000-0010-0000-0000-000009000000}" name="State"/>
    <tableColumn id="10" xr3:uid="{00000000-0010-0000-0000-00000A000000}" name="MW/MVA/MVAR increase"/>
    <tableColumn id="19" xr3:uid="{00000000-0010-0000-0000-000013000000}" name="LDA(s) (For ICTR requests)"/>
    <tableColumn id="11" xr3:uid="{00000000-0010-0000-0000-00000B000000}" name="IARR MW (If IARR requested)"/>
    <tableColumn id="12" xr3:uid="{00000000-0010-0000-0000-00000C000000}" name="Source Location (if IARR requests)"/>
    <tableColumn id="13" xr3:uid="{00000000-0010-0000-0000-00000D000000}" name="Sink Location (if IARR requests)"/>
    <tableColumn id="14" xr3:uid="{00000000-0010-0000-0000-00000E000000}" name="Submission Date"/>
    <tableColumn id="15" xr3:uid="{00000000-0010-0000-0000-00000F000000}" name="Requested In service date"/>
    <tableColumn id="16" xr3:uid="{00000000-0010-0000-0000-000010000000}" name="SIS Report" dataDxfId="0">
      <calculatedColumnFormula>HYPERLINK("https://www.pjm.com/-/media/planning/ur23-0003-vienna-138-kv-sis-report.ashx", "UR23-0003 SIS report")</calculatedColumnFormula>
    </tableColumn>
    <tableColumn id="17" xr3:uid="{00000000-0010-0000-0000-000011000000}" name="Agreement"/>
    <tableColumn id="18" xr3:uid="{00000000-0010-0000-0000-000012000000}" name="Not completion Remark"/>
    <tableColumn id="21" xr3:uid="{41C09849-C84A-4EC2-AE2B-B21AEFBE7B9C}" name="Revised Estimated Completion Date"/>
    <tableColumn id="22" xr3:uid="{7573FCD5-19BA-4407-B8FD-B65C17A6837A}" name="Revised Date Reas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Public">
  <a:themeElements>
    <a:clrScheme name="PJM_Colors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00B0F0"/>
      </a:accent3>
      <a:accent4>
        <a:srgbClr val="FF9900"/>
      </a:accent4>
      <a:accent5>
        <a:srgbClr val="808080"/>
      </a:accent5>
      <a:accent6>
        <a:srgbClr val="E70588"/>
      </a:accent6>
      <a:hlink>
        <a:srgbClr val="0000FF"/>
      </a:hlink>
      <a:folHlink>
        <a:srgbClr val="800080"/>
      </a:folHlink>
    </a:clrScheme>
    <a:fontScheme name="Office Them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Office Them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PJM_Widescreen" id="{CCCB7C1C-4E2C-41D0-A975-528CC51F3BC0}" vid="{2B650294-31F8-4B7D-80EE-9DE0F8430B2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jm.com/-/media/DotCom/temporary-files/final-ur25-0005-report.pdf" TargetMode="External"/><Relationship Id="rId1" Type="http://schemas.openxmlformats.org/officeDocument/2006/relationships/hyperlink" Target="https://www.pjm.com/-/media/DotCom/planning/cycle-service-request-status/ur23-0002-granite-115-kv-sis-report.p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"/>
  <sheetViews>
    <sheetView tabSelected="1" topLeftCell="G1" zoomScale="85" zoomScaleNormal="85" workbookViewId="0">
      <selection activeCell="R7" sqref="R7"/>
    </sheetView>
  </sheetViews>
  <sheetFormatPr defaultRowHeight="13.8" x14ac:dyDescent="0.25"/>
  <cols>
    <col min="1" max="1" width="14" customWidth="1"/>
    <col min="2" max="2" width="30.5" bestFit="1" customWidth="1"/>
    <col min="3" max="3" width="43.19921875" customWidth="1"/>
    <col min="4" max="4" width="42.69921875" customWidth="1"/>
    <col min="5" max="5" width="23.69921875" customWidth="1"/>
    <col min="6" max="6" width="26.19921875" bestFit="1" customWidth="1"/>
    <col min="7" max="7" width="9.59765625" bestFit="1" customWidth="1"/>
    <col min="8" max="8" width="5.59765625" bestFit="1" customWidth="1"/>
    <col min="9" max="9" width="11.3984375" bestFit="1" customWidth="1"/>
    <col min="10" max="10" width="13.19921875" customWidth="1"/>
    <col min="11" max="11" width="14.19921875" bestFit="1" customWidth="1"/>
    <col min="12" max="12" width="23.3984375" bestFit="1" customWidth="1"/>
    <col min="13" max="13" width="18.19921875" bestFit="1" customWidth="1"/>
    <col min="14" max="14" width="35.296875" bestFit="1" customWidth="1"/>
    <col min="15" max="15" width="18" bestFit="1" customWidth="1"/>
    <col min="16" max="16" width="17.8984375" bestFit="1" customWidth="1"/>
    <col min="17" max="17" width="26.59765625" bestFit="1" customWidth="1"/>
    <col min="18" max="18" width="19.09765625" bestFit="1" customWidth="1"/>
    <col min="19" max="19" width="12.5" bestFit="1" customWidth="1"/>
    <col min="20" max="20" width="23.8984375" bestFit="1" customWidth="1"/>
    <col min="21" max="21" width="20.09765625" bestFit="1" customWidth="1"/>
    <col min="22" max="22" width="34.09765625" customWidth="1"/>
  </cols>
  <sheetData>
    <row r="1" spans="1:22" ht="32.25" customHeight="1" x14ac:dyDescent="0.25">
      <c r="A1" s="2" t="s">
        <v>13</v>
      </c>
      <c r="B1" s="2" t="s">
        <v>0</v>
      </c>
      <c r="C1" s="2" t="s">
        <v>1</v>
      </c>
      <c r="D1" s="2" t="s">
        <v>2</v>
      </c>
      <c r="E1" s="2" t="s">
        <v>39</v>
      </c>
      <c r="F1" s="2" t="s">
        <v>7</v>
      </c>
      <c r="G1" s="2" t="s">
        <v>8</v>
      </c>
      <c r="H1" s="2" t="s">
        <v>3</v>
      </c>
      <c r="I1" s="2" t="s">
        <v>4</v>
      </c>
      <c r="J1" s="2" t="s">
        <v>5</v>
      </c>
      <c r="K1" s="2" t="s">
        <v>44</v>
      </c>
      <c r="L1" s="2" t="s">
        <v>37</v>
      </c>
      <c r="M1" s="2" t="s">
        <v>41</v>
      </c>
      <c r="N1" s="2" t="s">
        <v>34</v>
      </c>
      <c r="O1" s="2" t="s">
        <v>35</v>
      </c>
      <c r="P1" s="2" t="s">
        <v>10</v>
      </c>
      <c r="Q1" s="2" t="s">
        <v>6</v>
      </c>
      <c r="R1" s="2" t="s">
        <v>9</v>
      </c>
      <c r="S1" s="2" t="s">
        <v>12</v>
      </c>
      <c r="T1" s="2" t="s">
        <v>11</v>
      </c>
      <c r="U1" s="2" t="s">
        <v>56</v>
      </c>
      <c r="V1" s="2" t="s">
        <v>57</v>
      </c>
    </row>
    <row r="2" spans="1:22" x14ac:dyDescent="0.25">
      <c r="A2" t="s">
        <v>14</v>
      </c>
      <c r="B2" t="s">
        <v>17</v>
      </c>
      <c r="C2" t="s">
        <v>20</v>
      </c>
      <c r="D2" t="s">
        <v>20</v>
      </c>
      <c r="E2" t="s">
        <v>40</v>
      </c>
      <c r="F2" t="s">
        <v>36</v>
      </c>
      <c r="G2" t="s">
        <v>46</v>
      </c>
      <c r="H2" t="s">
        <v>22</v>
      </c>
      <c r="I2" t="s">
        <v>23</v>
      </c>
      <c r="J2" t="s">
        <v>24</v>
      </c>
      <c r="K2" t="s">
        <v>32</v>
      </c>
      <c r="L2" t="s">
        <v>38</v>
      </c>
      <c r="P2" s="1">
        <v>45198</v>
      </c>
      <c r="Q2" s="1">
        <v>46174</v>
      </c>
      <c r="R2" s="3"/>
      <c r="U2" s="4">
        <v>46082</v>
      </c>
      <c r="V2" t="s">
        <v>58</v>
      </c>
    </row>
    <row r="3" spans="1:22" x14ac:dyDescent="0.25">
      <c r="A3" t="s">
        <v>15</v>
      </c>
      <c r="B3" t="s">
        <v>18</v>
      </c>
      <c r="C3" t="s">
        <v>25</v>
      </c>
      <c r="D3" t="s">
        <v>25</v>
      </c>
      <c r="E3" t="s">
        <v>40</v>
      </c>
      <c r="F3" t="s">
        <v>18</v>
      </c>
      <c r="G3" t="s">
        <v>46</v>
      </c>
      <c r="H3" t="s">
        <v>27</v>
      </c>
      <c r="I3" t="s">
        <v>28</v>
      </c>
      <c r="J3" t="s">
        <v>29</v>
      </c>
      <c r="K3" t="s">
        <v>45</v>
      </c>
      <c r="L3" t="s">
        <v>27</v>
      </c>
      <c r="P3" s="1">
        <v>45198</v>
      </c>
      <c r="Q3" s="1">
        <v>46174</v>
      </c>
      <c r="R3" s="3" t="str">
        <f>HYPERLINK("https://www.pjm.com/-/media/DotCom/planning/cycle-service-request-status/ur23-0002-granite-115-kv-sis-report.pdf", "UR23-0002 SIS report")</f>
        <v>UR23-0002 SIS report</v>
      </c>
    </row>
    <row r="4" spans="1:22" x14ac:dyDescent="0.25">
      <c r="A4" t="s">
        <v>16</v>
      </c>
      <c r="B4" t="s">
        <v>19</v>
      </c>
      <c r="C4" t="s">
        <v>26</v>
      </c>
      <c r="D4" t="s">
        <v>26</v>
      </c>
      <c r="E4" t="s">
        <v>40</v>
      </c>
      <c r="F4" t="s">
        <v>42</v>
      </c>
      <c r="G4" t="s">
        <v>46</v>
      </c>
      <c r="H4" t="s">
        <v>30</v>
      </c>
      <c r="I4" t="s">
        <v>31</v>
      </c>
      <c r="J4" t="s">
        <v>29</v>
      </c>
      <c r="K4" t="s">
        <v>33</v>
      </c>
      <c r="L4" t="s">
        <v>43</v>
      </c>
      <c r="P4" s="1">
        <v>45197</v>
      </c>
      <c r="Q4" s="1">
        <v>45566</v>
      </c>
      <c r="R4" s="3" t="str">
        <f t="shared" ref="R4" si="0">HYPERLINK("https://www.pjm.com/-/media/planning/ur23-0003-vienna-138-kv-sis-report.ashx", "UR23-0003 SIS report")</f>
        <v>UR23-0003 SIS report</v>
      </c>
    </row>
    <row r="5" spans="1:22" x14ac:dyDescent="0.25">
      <c r="A5" t="s">
        <v>55</v>
      </c>
      <c r="B5" t="s">
        <v>47</v>
      </c>
      <c r="C5" t="s">
        <v>48</v>
      </c>
      <c r="D5" t="s">
        <v>48</v>
      </c>
      <c r="E5" t="s">
        <v>40</v>
      </c>
      <c r="F5" t="s">
        <v>49</v>
      </c>
      <c r="G5" t="s">
        <v>21</v>
      </c>
      <c r="H5" t="s">
        <v>50</v>
      </c>
      <c r="I5" t="s">
        <v>51</v>
      </c>
      <c r="J5" t="s">
        <v>52</v>
      </c>
      <c r="K5" t="s">
        <v>53</v>
      </c>
      <c r="L5" t="s">
        <v>54</v>
      </c>
      <c r="P5" s="1">
        <v>45531</v>
      </c>
      <c r="Q5" s="1">
        <v>45809</v>
      </c>
      <c r="R5" s="3" t="str">
        <f>HYPERLINK("https://www.pjm.com/-/media/DotCom/temporary-files/final-ur24-0004-report.pdf", "UR24-0004 SIS report")</f>
        <v>UR24-0004 SIS report</v>
      </c>
    </row>
    <row r="6" spans="1:22" x14ac:dyDescent="0.25">
      <c r="A6" t="s">
        <v>59</v>
      </c>
      <c r="B6" t="s">
        <v>60</v>
      </c>
      <c r="C6" t="s">
        <v>61</v>
      </c>
      <c r="D6" t="s">
        <v>61</v>
      </c>
      <c r="E6" t="s">
        <v>40</v>
      </c>
      <c r="F6" t="s">
        <v>62</v>
      </c>
      <c r="G6" t="s">
        <v>21</v>
      </c>
      <c r="H6" t="s">
        <v>65</v>
      </c>
      <c r="I6" t="s">
        <v>63</v>
      </c>
      <c r="J6" t="s">
        <v>64</v>
      </c>
      <c r="P6" s="1">
        <v>46000</v>
      </c>
      <c r="Q6" s="1">
        <v>46539</v>
      </c>
      <c r="R6" s="3" t="s">
        <v>66</v>
      </c>
    </row>
    <row r="7" spans="1:22" x14ac:dyDescent="0.25">
      <c r="A7" t="s">
        <v>67</v>
      </c>
      <c r="B7" t="s">
        <v>68</v>
      </c>
      <c r="C7" t="s">
        <v>69</v>
      </c>
      <c r="D7" t="s">
        <v>69</v>
      </c>
      <c r="E7" t="s">
        <v>70</v>
      </c>
      <c r="F7" t="s">
        <v>68</v>
      </c>
      <c r="G7" t="s">
        <v>21</v>
      </c>
      <c r="H7" t="s">
        <v>71</v>
      </c>
      <c r="I7" t="s">
        <v>72</v>
      </c>
      <c r="J7" t="s">
        <v>64</v>
      </c>
      <c r="M7" t="s">
        <v>73</v>
      </c>
      <c r="N7" t="s">
        <v>74</v>
      </c>
      <c r="O7" t="s">
        <v>75</v>
      </c>
      <c r="P7" s="1">
        <v>45663</v>
      </c>
      <c r="Q7" s="1">
        <v>46204</v>
      </c>
      <c r="R7" s="5"/>
    </row>
  </sheetData>
  <phoneticPr fontId="2" type="noConversion"/>
  <hyperlinks>
    <hyperlink ref="R3" r:id="rId1" display="https://www.pjm.com/-/media/DotCom/planning/cycle-service-request-status/ur23-0002-granite-115-kv-sis-report.pdf" xr:uid="{00000000-0004-0000-0000-000000000000}"/>
    <hyperlink ref="R6" r:id="rId2" xr:uid="{283EEA13-9345-4E57-8377-5E64DA0F4197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Hoshmand, Mojtaba</dc:creator>
  <cp:lastModifiedBy>Newkirk, Alex</cp:lastModifiedBy>
  <dcterms:created xsi:type="dcterms:W3CDTF">2019-10-29T21:38:08Z</dcterms:created>
  <dcterms:modified xsi:type="dcterms:W3CDTF">2026-01-20T20:21:26Z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37be2d-9a50-473d-b372-9d2e4491f364_Enabled">
    <vt:lpwstr>true</vt:lpwstr>
  </property>
  <property fmtid="{D5CDD505-2E9C-101B-9397-08002B2CF9AE}" pid="3" name="MSIP_Label_4b37be2d-9a50-473d-b372-9d2e4491f364_SetDate">
    <vt:lpwstr>2025-06-04T02:36:02Z</vt:lpwstr>
  </property>
  <property fmtid="{D5CDD505-2E9C-101B-9397-08002B2CF9AE}" pid="4" name="MSIP_Label_4b37be2d-9a50-473d-b372-9d2e4491f364_Method">
    <vt:lpwstr>Standard</vt:lpwstr>
  </property>
  <property fmtid="{D5CDD505-2E9C-101B-9397-08002B2CF9AE}" pid="5" name="MSIP_Label_4b37be2d-9a50-473d-b372-9d2e4491f364_Name">
    <vt:lpwstr>Confidential - PJM Personnel Only</vt:lpwstr>
  </property>
  <property fmtid="{D5CDD505-2E9C-101B-9397-08002B2CF9AE}" pid="6" name="MSIP_Label_4b37be2d-9a50-473d-b372-9d2e4491f364_SiteId">
    <vt:lpwstr>2ca508d6-9abf-4628-bb63-2a491e2be6f9</vt:lpwstr>
  </property>
  <property fmtid="{D5CDD505-2E9C-101B-9397-08002B2CF9AE}" pid="7" name="MSIP_Label_4b37be2d-9a50-473d-b372-9d2e4491f364_ActionId">
    <vt:lpwstr>1603a944-2027-489c-ae27-6bf91873f7cb</vt:lpwstr>
  </property>
  <property fmtid="{D5CDD505-2E9C-101B-9397-08002B2CF9AE}" pid="8" name="MSIP_Label_4b37be2d-9a50-473d-b372-9d2e4491f364_ContentBits">
    <vt:lpwstr>0</vt:lpwstr>
  </property>
  <property fmtid="{D5CDD505-2E9C-101B-9397-08002B2CF9AE}" pid="9" name="MSIP_Label_4b37be2d-9a50-473d-b372-9d2e4491f364_Tag">
    <vt:lpwstr>10, 3, 0, 1</vt:lpwstr>
  </property>
</Properties>
</file>