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8050" windowHeight="12540"/>
  </bookViews>
  <sheets>
    <sheet name="Transition Cost" sheetId="1" r:id="rId1"/>
  </sheets>
  <calcPr calcId="145621"/>
</workbook>
</file>

<file path=xl/calcChain.xml><?xml version="1.0" encoding="utf-8"?>
<calcChain xmlns="http://schemas.openxmlformats.org/spreadsheetml/2006/main">
  <c r="G27" i="1" l="1"/>
  <c r="I21" i="1" l="1"/>
  <c r="H21" i="1"/>
  <c r="F23" i="1"/>
  <c r="G23" i="1"/>
  <c r="H23" i="1"/>
  <c r="I23" i="1"/>
  <c r="E23" i="1"/>
  <c r="E8" i="1"/>
  <c r="F8" i="1"/>
  <c r="G8" i="1"/>
  <c r="D8" i="1"/>
  <c r="D10" i="1"/>
  <c r="F15" i="1" l="1"/>
  <c r="G15" i="1"/>
  <c r="E15" i="1"/>
  <c r="H24" i="1" l="1"/>
  <c r="I24" i="1"/>
  <c r="D11" i="1"/>
  <c r="F21" i="1"/>
  <c r="F24" i="1" s="1"/>
  <c r="E21" i="1"/>
  <c r="E24" i="1" s="1"/>
  <c r="G21" i="1"/>
  <c r="G24" i="1" s="1"/>
  <c r="G26" i="1" l="1"/>
  <c r="G28" i="1" s="1"/>
</calcChain>
</file>

<file path=xl/sharedStrings.xml><?xml version="1.0" encoding="utf-8"?>
<sst xmlns="http://schemas.openxmlformats.org/spreadsheetml/2006/main" count="36" uniqueCount="27">
  <si>
    <t>CT1 and ST</t>
  </si>
  <si>
    <t>CT2</t>
  </si>
  <si>
    <t>CT1, CT2, and ST</t>
  </si>
  <si>
    <t>Gas Price</t>
  </si>
  <si>
    <t>$/MMBTU</t>
  </si>
  <si>
    <t>Heat Rate (BTU/kWH)</t>
  </si>
  <si>
    <t>&lt;-------------Transition---------------&gt;</t>
  </si>
  <si>
    <t>Total Transition Delta</t>
  </si>
  <si>
    <t>HE 6</t>
  </si>
  <si>
    <t>HE 7</t>
  </si>
  <si>
    <t>HE8</t>
  </si>
  <si>
    <t>HE9</t>
  </si>
  <si>
    <t>HE 10</t>
  </si>
  <si>
    <t>HE 11</t>
  </si>
  <si>
    <t>Offer Price ($/MWH)</t>
  </si>
  <si>
    <t>Gas Cost ($/HR)</t>
  </si>
  <si>
    <t>Offer Offer Price ($/HR)</t>
  </si>
  <si>
    <t>Margin ($/HR)</t>
  </si>
  <si>
    <t>Total Offer Price ($/HR)</t>
  </si>
  <si>
    <t>MWH Steam</t>
  </si>
  <si>
    <t>MWH CTs</t>
  </si>
  <si>
    <t>MWH CT1</t>
  </si>
  <si>
    <t>CT2 Startup Cost = $1000</t>
  </si>
  <si>
    <t xml:space="preserve">  CT2 Startup Cost        </t>
  </si>
  <si>
    <t>Total Transition Cost</t>
  </si>
  <si>
    <t>MWH CT2</t>
  </si>
  <si>
    <t xml:space="preserve">Transition From 1x1 to 2x1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</si>
</sst>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65" fontId="0" fillId="0" borderId="7" xfId="2" applyNumberFormat="1" applyFont="1" applyBorder="1"/>
    <xf numFmtId="0" fontId="0" fillId="0" borderId="29" xfId="0" applyBorder="1"/>
    <xf numFmtId="165" fontId="0" fillId="0" borderId="8" xfId="2" applyNumberFormat="1" applyFont="1" applyBorder="1"/>
    <xf numFmtId="0" fontId="0" fillId="3" borderId="34" xfId="0" applyFill="1" applyBorder="1"/>
    <xf numFmtId="0" fontId="0" fillId="3" borderId="9" xfId="0" applyFill="1" applyBorder="1"/>
    <xf numFmtId="165" fontId="0" fillId="3" borderId="10" xfId="0" applyNumberFormat="1" applyFill="1" applyBorder="1"/>
    <xf numFmtId="0" fontId="0" fillId="4" borderId="6" xfId="0" applyFill="1" applyBorder="1"/>
    <xf numFmtId="0" fontId="0" fillId="4" borderId="23" xfId="0" applyFill="1" applyBorder="1"/>
    <xf numFmtId="0" fontId="0" fillId="4" borderId="5" xfId="0" applyFill="1" applyBorder="1"/>
    <xf numFmtId="0" fontId="0" fillId="4" borderId="20" xfId="0" applyFill="1" applyBorder="1"/>
    <xf numFmtId="0" fontId="0" fillId="4" borderId="9" xfId="0" applyFill="1" applyBorder="1"/>
    <xf numFmtId="0" fontId="0" fillId="5" borderId="14" xfId="0" applyFill="1" applyBorder="1"/>
    <xf numFmtId="0" fontId="0" fillId="5" borderId="7" xfId="0" applyFill="1" applyBorder="1"/>
    <xf numFmtId="0" fontId="0" fillId="5" borderId="25" xfId="0" applyFill="1" applyBorder="1"/>
    <xf numFmtId="0" fontId="0" fillId="5" borderId="26" xfId="0" applyFill="1" applyBorder="1"/>
    <xf numFmtId="164" fontId="0" fillId="5" borderId="15" xfId="1" applyNumberFormat="1" applyFont="1" applyFill="1" applyBorder="1"/>
    <xf numFmtId="164" fontId="0" fillId="5" borderId="8" xfId="1" applyNumberFormat="1" applyFont="1" applyFill="1" applyBorder="1"/>
    <xf numFmtId="164" fontId="0" fillId="5" borderId="36" xfId="1" applyNumberFormat="1" applyFont="1" applyFill="1" applyBorder="1"/>
    <xf numFmtId="0" fontId="0" fillId="5" borderId="15" xfId="0" applyFill="1" applyBorder="1"/>
    <xf numFmtId="0" fontId="0" fillId="5" borderId="8" xfId="0" applyFill="1" applyBorder="1"/>
    <xf numFmtId="164" fontId="0" fillId="5" borderId="35" xfId="1" applyNumberFormat="1" applyFont="1" applyFill="1" applyBorder="1"/>
    <xf numFmtId="164" fontId="0" fillId="5" borderId="16" xfId="1" applyNumberFormat="1" applyFont="1" applyFill="1" applyBorder="1"/>
    <xf numFmtId="164" fontId="0" fillId="5" borderId="10" xfId="1" applyNumberFormat="1" applyFont="1" applyFill="1" applyBorder="1"/>
    <xf numFmtId="0" fontId="0" fillId="5" borderId="0" xfId="0" applyFill="1" applyBorder="1"/>
    <xf numFmtId="164" fontId="0" fillId="5" borderId="0" xfId="1" applyNumberFormat="1" applyFont="1" applyFill="1" applyBorder="1"/>
    <xf numFmtId="0" fontId="0" fillId="5" borderId="0" xfId="0" applyFill="1"/>
    <xf numFmtId="0" fontId="0" fillId="6" borderId="27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28" xfId="0" applyFill="1" applyBorder="1"/>
    <xf numFmtId="0" fontId="0" fillId="6" borderId="23" xfId="0" applyFill="1" applyBorder="1"/>
    <xf numFmtId="0" fontId="0" fillId="6" borderId="26" xfId="0" applyFill="1" applyBorder="1"/>
    <xf numFmtId="164" fontId="0" fillId="6" borderId="29" xfId="1" applyNumberFormat="1" applyFont="1" applyFill="1" applyBorder="1"/>
    <xf numFmtId="164" fontId="0" fillId="6" borderId="5" xfId="1" applyNumberFormat="1" applyFont="1" applyFill="1" applyBorder="1"/>
    <xf numFmtId="164" fontId="0" fillId="6" borderId="8" xfId="1" applyNumberFormat="1" applyFont="1" applyFill="1" applyBorder="1"/>
    <xf numFmtId="164" fontId="0" fillId="6" borderId="30" xfId="1" applyNumberFormat="1" applyFont="1" applyFill="1" applyBorder="1"/>
    <xf numFmtId="164" fontId="0" fillId="6" borderId="12" xfId="1" applyNumberFormat="1" applyFont="1" applyFill="1" applyBorder="1"/>
    <xf numFmtId="0" fontId="0" fillId="6" borderId="2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31" xfId="0" applyFill="1" applyBorder="1"/>
    <xf numFmtId="0" fontId="0" fillId="6" borderId="32" xfId="0" applyFill="1" applyBorder="1"/>
    <xf numFmtId="0" fontId="0" fillId="6" borderId="0" xfId="0" applyFill="1" applyBorder="1"/>
    <xf numFmtId="0" fontId="0" fillId="6" borderId="33" xfId="0" applyFill="1" applyBorder="1"/>
    <xf numFmtId="164" fontId="0" fillId="6" borderId="9" xfId="1" applyNumberFormat="1" applyFont="1" applyFill="1" applyBorder="1"/>
    <xf numFmtId="164" fontId="0" fillId="6" borderId="10" xfId="1" applyNumberFormat="1" applyFont="1" applyFill="1" applyBorder="1"/>
    <xf numFmtId="164" fontId="0" fillId="6" borderId="0" xfId="1" applyNumberFormat="1" applyFont="1" applyFill="1" applyBorder="1"/>
    <xf numFmtId="164" fontId="0" fillId="6" borderId="33" xfId="1" applyNumberFormat="1" applyFont="1" applyFill="1" applyBorder="1"/>
    <xf numFmtId="164" fontId="0" fillId="6" borderId="29" xfId="0" applyNumberFormat="1" applyFill="1" applyBorder="1"/>
    <xf numFmtId="164" fontId="0" fillId="6" borderId="5" xfId="0" applyNumberFormat="1" applyFill="1" applyBorder="1"/>
    <xf numFmtId="164" fontId="0" fillId="6" borderId="8" xfId="0" applyNumberFormat="1" applyFill="1" applyBorder="1"/>
    <xf numFmtId="164" fontId="0" fillId="6" borderId="21" xfId="1" applyNumberFormat="1" applyFont="1" applyFill="1" applyBorder="1"/>
    <xf numFmtId="164" fontId="0" fillId="6" borderId="35" xfId="1" applyNumberFormat="1" applyFont="1" applyFill="1" applyBorder="1"/>
    <xf numFmtId="164" fontId="0" fillId="6" borderId="34" xfId="1" applyNumberFormat="1" applyFont="1" applyFill="1" applyBorder="1"/>
    <xf numFmtId="0" fontId="0" fillId="2" borderId="11" xfId="0" applyFill="1" applyBorder="1"/>
    <xf numFmtId="0" fontId="0" fillId="2" borderId="24" xfId="0" applyFill="1" applyBorder="1"/>
    <xf numFmtId="164" fontId="0" fillId="2" borderId="12" xfId="1" applyNumberFormat="1" applyFont="1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9" xfId="0" applyFill="1" applyBorder="1"/>
    <xf numFmtId="164" fontId="0" fillId="2" borderId="12" xfId="0" applyNumberFormat="1" applyFill="1" applyBorder="1"/>
    <xf numFmtId="164" fontId="0" fillId="2" borderId="13" xfId="1" applyNumberFormat="1" applyFont="1" applyFill="1" applyBorder="1"/>
    <xf numFmtId="0" fontId="0" fillId="0" borderId="37" xfId="0" applyBorder="1"/>
    <xf numFmtId="0" fontId="0" fillId="0" borderId="3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showGridLines="0" tabSelected="1" zoomScale="170" zoomScaleNormal="170" workbookViewId="0">
      <selection activeCell="G31" sqref="G31"/>
    </sheetView>
  </sheetViews>
  <sheetFormatPr defaultRowHeight="15" x14ac:dyDescent="0.25"/>
  <cols>
    <col min="1" max="1" width="1.42578125" customWidth="1"/>
    <col min="2" max="2" width="10.28515625" bestFit="1" customWidth="1"/>
    <col min="3" max="3" width="28.85546875" customWidth="1"/>
    <col min="4" max="4" width="14.28515625" bestFit="1" customWidth="1"/>
    <col min="5" max="9" width="10.5703125" bestFit="1" customWidth="1"/>
    <col min="10" max="10" width="9.140625" customWidth="1"/>
    <col min="12" max="12" width="9.7109375" bestFit="1" customWidth="1"/>
    <col min="13" max="13" width="13.28515625" bestFit="1" customWidth="1"/>
  </cols>
  <sheetData>
    <row r="1" spans="2:12" ht="7.5" customHeight="1" thickBot="1" x14ac:dyDescent="0.3"/>
    <row r="2" spans="2:12" ht="15.75" thickBot="1" x14ac:dyDescent="0.3">
      <c r="B2" s="77" t="s">
        <v>26</v>
      </c>
      <c r="C2" s="78"/>
      <c r="G2" s="79" t="s">
        <v>3</v>
      </c>
      <c r="H2" s="80"/>
    </row>
    <row r="3" spans="2:12" ht="15.75" thickBot="1" x14ac:dyDescent="0.3">
      <c r="G3" s="7">
        <v>2.5</v>
      </c>
      <c r="H3" s="6" t="s">
        <v>4</v>
      </c>
    </row>
    <row r="4" spans="2:12" ht="15.75" thickBot="1" x14ac:dyDescent="0.3"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</row>
    <row r="5" spans="2:12" x14ac:dyDescent="0.25">
      <c r="B5" s="83" t="s">
        <v>0</v>
      </c>
      <c r="C5" s="17" t="s">
        <v>21</v>
      </c>
      <c r="D5" s="67">
        <v>100</v>
      </c>
      <c r="E5" s="37">
        <v>100</v>
      </c>
      <c r="F5" s="38">
        <v>100</v>
      </c>
      <c r="G5" s="39">
        <v>100</v>
      </c>
      <c r="H5" s="34"/>
      <c r="I5" s="34"/>
      <c r="J5" s="3"/>
    </row>
    <row r="6" spans="2:12" x14ac:dyDescent="0.25">
      <c r="B6" s="84"/>
      <c r="C6" s="18" t="s">
        <v>19</v>
      </c>
      <c r="D6" s="68">
        <v>50</v>
      </c>
      <c r="E6" s="40">
        <v>50</v>
      </c>
      <c r="F6" s="41">
        <v>50</v>
      </c>
      <c r="G6" s="42">
        <v>50</v>
      </c>
      <c r="H6" s="34"/>
      <c r="I6" s="34"/>
      <c r="J6" s="3"/>
    </row>
    <row r="7" spans="2:12" x14ac:dyDescent="0.25">
      <c r="B7" s="84"/>
      <c r="C7" s="19" t="s">
        <v>5</v>
      </c>
      <c r="D7" s="69">
        <v>8000</v>
      </c>
      <c r="E7" s="43">
        <v>8000</v>
      </c>
      <c r="F7" s="44">
        <v>8000</v>
      </c>
      <c r="G7" s="45">
        <v>8000</v>
      </c>
      <c r="H7" s="35"/>
      <c r="I7" s="35"/>
      <c r="J7" s="4"/>
    </row>
    <row r="8" spans="2:12" x14ac:dyDescent="0.25">
      <c r="B8" s="84"/>
      <c r="C8" s="19" t="s">
        <v>15</v>
      </c>
      <c r="D8" s="69">
        <f>D7*(D5+D6)*1000*$G$3/1000000</f>
        <v>3000</v>
      </c>
      <c r="E8" s="46">
        <f>E7*(E5+E6)*1000*$G$3/1000000</f>
        <v>3000</v>
      </c>
      <c r="F8" s="47">
        <f>F7*(F5+F6)*1000*$G$3/1000000</f>
        <v>3000</v>
      </c>
      <c r="G8" s="45">
        <f>G7*(G5+G6)*1000*$G$3/1000000</f>
        <v>3000</v>
      </c>
      <c r="H8" s="35"/>
      <c r="I8" s="35"/>
      <c r="J8" s="4"/>
    </row>
    <row r="9" spans="2:12" x14ac:dyDescent="0.25">
      <c r="B9" s="84"/>
      <c r="C9" s="19" t="s">
        <v>14</v>
      </c>
      <c r="D9" s="70">
        <v>25</v>
      </c>
      <c r="E9" s="48"/>
      <c r="F9" s="49"/>
      <c r="G9" s="50"/>
      <c r="H9" s="34"/>
      <c r="I9" s="36"/>
    </row>
    <row r="10" spans="2:12" x14ac:dyDescent="0.25">
      <c r="B10" s="84"/>
      <c r="C10" s="19" t="s">
        <v>16</v>
      </c>
      <c r="D10" s="69">
        <f>D9*(D5+D6)</f>
        <v>3750</v>
      </c>
      <c r="E10" s="43"/>
      <c r="F10" s="44"/>
      <c r="G10" s="45"/>
      <c r="H10" s="35"/>
      <c r="I10" s="36"/>
    </row>
    <row r="11" spans="2:12" ht="15.75" thickBot="1" x14ac:dyDescent="0.3">
      <c r="B11" s="85"/>
      <c r="C11" s="20" t="s">
        <v>17</v>
      </c>
      <c r="D11" s="71">
        <f>D10-D8</f>
        <v>750</v>
      </c>
      <c r="E11" s="51"/>
      <c r="F11" s="52"/>
      <c r="G11" s="53"/>
      <c r="H11" s="35"/>
      <c r="I11" s="35"/>
      <c r="J11" s="4"/>
      <c r="K11" s="3"/>
      <c r="L11" s="3"/>
    </row>
    <row r="12" spans="2:12" ht="15.75" thickBot="1" x14ac:dyDescent="0.3">
      <c r="E12" s="54" t="s">
        <v>6</v>
      </c>
      <c r="F12" s="55"/>
      <c r="G12" s="56"/>
      <c r="H12" s="36"/>
      <c r="I12" s="36"/>
    </row>
    <row r="13" spans="2:12" x14ac:dyDescent="0.25">
      <c r="B13" s="86" t="s">
        <v>1</v>
      </c>
      <c r="C13" s="17" t="s">
        <v>25</v>
      </c>
      <c r="D13" s="72"/>
      <c r="E13" s="38">
        <v>10</v>
      </c>
      <c r="F13" s="38">
        <v>10</v>
      </c>
      <c r="G13" s="39">
        <v>50</v>
      </c>
      <c r="H13" s="34"/>
      <c r="I13" s="34"/>
      <c r="J13" s="3"/>
    </row>
    <row r="14" spans="2:12" x14ac:dyDescent="0.25">
      <c r="B14" s="87"/>
      <c r="C14" s="19" t="s">
        <v>5</v>
      </c>
      <c r="D14" s="73"/>
      <c r="E14" s="44">
        <v>12000</v>
      </c>
      <c r="F14" s="44">
        <v>12000</v>
      </c>
      <c r="G14" s="45">
        <v>12000</v>
      </c>
      <c r="H14" s="35"/>
      <c r="I14" s="35"/>
      <c r="J14" s="4"/>
    </row>
    <row r="15" spans="2:12" x14ac:dyDescent="0.25">
      <c r="B15" s="87"/>
      <c r="C15" s="19" t="s">
        <v>15</v>
      </c>
      <c r="D15" s="73"/>
      <c r="E15" s="44">
        <f>E14*E13*1000*$G$3/1000000</f>
        <v>300</v>
      </c>
      <c r="F15" s="44">
        <f>F14*F13*1000*$G$3/1000000</f>
        <v>300</v>
      </c>
      <c r="G15" s="45">
        <f>G14*G13*1000*$G$3/1000000</f>
        <v>1500</v>
      </c>
      <c r="H15" s="35"/>
      <c r="I15" s="35"/>
      <c r="J15" s="4"/>
    </row>
    <row r="16" spans="2:12" ht="15.75" thickBot="1" x14ac:dyDescent="0.3">
      <c r="B16" s="88"/>
      <c r="C16" s="21" t="s">
        <v>22</v>
      </c>
      <c r="D16" s="74"/>
      <c r="E16" s="57"/>
      <c r="F16" s="57"/>
      <c r="G16" s="58"/>
      <c r="H16" s="35"/>
      <c r="I16" s="35"/>
      <c r="J16" s="4"/>
    </row>
    <row r="17" spans="2:13" ht="15.75" thickBot="1" x14ac:dyDescent="0.3">
      <c r="B17" s="9"/>
      <c r="C17" s="10"/>
      <c r="D17" s="3"/>
      <c r="E17" s="54" t="s">
        <v>6</v>
      </c>
      <c r="F17" s="59"/>
      <c r="G17" s="60"/>
      <c r="H17" s="35"/>
      <c r="I17" s="35"/>
      <c r="J17" s="4"/>
    </row>
    <row r="18" spans="2:13" ht="15" customHeight="1" x14ac:dyDescent="0.25">
      <c r="B18" s="89" t="s">
        <v>2</v>
      </c>
      <c r="C18" s="17" t="s">
        <v>20</v>
      </c>
      <c r="D18" s="67"/>
      <c r="E18" s="37">
        <v>110</v>
      </c>
      <c r="F18" s="38">
        <v>110</v>
      </c>
      <c r="G18" s="39">
        <v>150</v>
      </c>
      <c r="H18" s="22">
        <v>200</v>
      </c>
      <c r="I18" s="23">
        <v>200</v>
      </c>
      <c r="J18" s="3"/>
    </row>
    <row r="19" spans="2:13" ht="15" customHeight="1" x14ac:dyDescent="0.25">
      <c r="B19" s="90"/>
      <c r="C19" s="18" t="s">
        <v>19</v>
      </c>
      <c r="D19" s="68"/>
      <c r="E19" s="40">
        <v>50</v>
      </c>
      <c r="F19" s="41">
        <v>50</v>
      </c>
      <c r="G19" s="42">
        <v>50</v>
      </c>
      <c r="H19" s="24">
        <v>100</v>
      </c>
      <c r="I19" s="25">
        <v>100</v>
      </c>
      <c r="J19" s="3"/>
    </row>
    <row r="20" spans="2:13" x14ac:dyDescent="0.25">
      <c r="B20" s="90"/>
      <c r="C20" s="19" t="s">
        <v>5</v>
      </c>
      <c r="D20" s="70"/>
      <c r="E20" s="48"/>
      <c r="F20" s="49"/>
      <c r="G20" s="50"/>
      <c r="H20" s="26">
        <v>7000</v>
      </c>
      <c r="I20" s="27">
        <v>7000</v>
      </c>
      <c r="J20" s="4"/>
    </row>
    <row r="21" spans="2:13" x14ac:dyDescent="0.25">
      <c r="B21" s="90"/>
      <c r="C21" s="19" t="s">
        <v>15</v>
      </c>
      <c r="D21" s="70"/>
      <c r="E21" s="61">
        <f>E8+E15</f>
        <v>3300</v>
      </c>
      <c r="F21" s="62">
        <f>F8+F15</f>
        <v>3300</v>
      </c>
      <c r="G21" s="63">
        <f>G8+G15</f>
        <v>4500</v>
      </c>
      <c r="H21" s="26">
        <f>H20*(H18+H19)*1000*$G$3/1000000</f>
        <v>5250</v>
      </c>
      <c r="I21" s="28">
        <f>I20*(I18+I19)*1000*$G$3/1000000</f>
        <v>5250</v>
      </c>
      <c r="J21" s="5"/>
    </row>
    <row r="22" spans="2:13" x14ac:dyDescent="0.25">
      <c r="B22" s="90"/>
      <c r="C22" s="19" t="s">
        <v>14</v>
      </c>
      <c r="D22" s="70"/>
      <c r="E22" s="48">
        <v>20</v>
      </c>
      <c r="F22" s="49">
        <v>20</v>
      </c>
      <c r="G22" s="50">
        <v>20</v>
      </c>
      <c r="H22" s="29">
        <v>20</v>
      </c>
      <c r="I22" s="30">
        <v>20</v>
      </c>
      <c r="J22" s="3"/>
    </row>
    <row r="23" spans="2:13" x14ac:dyDescent="0.25">
      <c r="B23" s="90"/>
      <c r="C23" s="19" t="s">
        <v>18</v>
      </c>
      <c r="D23" s="75"/>
      <c r="E23" s="43">
        <f>E22*(E18+E19)</f>
        <v>3200</v>
      </c>
      <c r="F23" s="64">
        <f t="shared" ref="F23:I23" si="0">F22*(F18+F19)</f>
        <v>3200</v>
      </c>
      <c r="G23" s="65">
        <f t="shared" si="0"/>
        <v>4000</v>
      </c>
      <c r="H23" s="26">
        <f t="shared" si="0"/>
        <v>6000</v>
      </c>
      <c r="I23" s="31">
        <f t="shared" si="0"/>
        <v>6000</v>
      </c>
      <c r="J23" s="3"/>
    </row>
    <row r="24" spans="2:13" ht="15.75" thickBot="1" x14ac:dyDescent="0.3">
      <c r="B24" s="91"/>
      <c r="C24" s="20" t="s">
        <v>17</v>
      </c>
      <c r="D24" s="76"/>
      <c r="E24" s="66">
        <f>E23-E21</f>
        <v>-100</v>
      </c>
      <c r="F24" s="57">
        <f t="shared" ref="F24:I24" si="1">F23-F21</f>
        <v>-100</v>
      </c>
      <c r="G24" s="58">
        <f t="shared" si="1"/>
        <v>-500</v>
      </c>
      <c r="H24" s="32">
        <f t="shared" si="1"/>
        <v>750</v>
      </c>
      <c r="I24" s="33">
        <f t="shared" si="1"/>
        <v>750</v>
      </c>
      <c r="J24" s="3"/>
      <c r="M24" s="2"/>
    </row>
    <row r="25" spans="2:13" ht="15.75" thickBot="1" x14ac:dyDescent="0.3">
      <c r="E25" t="s">
        <v>6</v>
      </c>
    </row>
    <row r="26" spans="2:13" x14ac:dyDescent="0.25">
      <c r="E26" s="81" t="s">
        <v>7</v>
      </c>
      <c r="F26" s="82"/>
      <c r="G26" s="11">
        <f>SUM(E24:G24)*-1</f>
        <v>700</v>
      </c>
    </row>
    <row r="27" spans="2:13" x14ac:dyDescent="0.25">
      <c r="E27" s="12" t="s">
        <v>23</v>
      </c>
      <c r="F27" s="8"/>
      <c r="G27" s="13">
        <f>1000</f>
        <v>1000</v>
      </c>
    </row>
    <row r="28" spans="2:13" ht="15.75" thickBot="1" x14ac:dyDescent="0.3">
      <c r="E28" s="14" t="s">
        <v>24</v>
      </c>
      <c r="F28" s="15"/>
      <c r="G28" s="16">
        <f>G27+G26</f>
        <v>1700</v>
      </c>
    </row>
    <row r="31" spans="2:13" x14ac:dyDescent="0.25">
      <c r="E31" s="3"/>
    </row>
    <row r="32" spans="2:13" x14ac:dyDescent="0.25">
      <c r="E32" s="3"/>
    </row>
  </sheetData>
  <mergeCells count="5">
    <mergeCell ref="G2:H2"/>
    <mergeCell ref="E26:F26"/>
    <mergeCell ref="B5:B11"/>
    <mergeCell ref="B13:B16"/>
    <mergeCell ref="B18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Transition Cost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2018-01-23T20:44:15Z</dcterms:modified>
</cp:coreProperties>
</file>