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llar\Desktop\RPCTF\"/>
    </mc:Choice>
  </mc:AlternateContent>
  <bookViews>
    <workbookView xWindow="0" yWindow="0" windowWidth="28800" windowHeight="12000"/>
  </bookViews>
  <sheets>
    <sheet name="Examples" sheetId="1" r:id="rId1"/>
  </sheets>
  <calcPr calcId="162913"/>
</workbook>
</file>

<file path=xl/calcChain.xml><?xml version="1.0" encoding="utf-8"?>
<calcChain xmlns="http://schemas.openxmlformats.org/spreadsheetml/2006/main">
  <c r="E99" i="1" l="1"/>
  <c r="D99" i="1"/>
  <c r="C99" i="1"/>
  <c r="E23" i="1"/>
  <c r="C74" i="1" l="1"/>
  <c r="D74" i="1"/>
  <c r="E74" i="1"/>
  <c r="F85" i="1" l="1"/>
  <c r="F86" i="1"/>
  <c r="F84" i="1"/>
  <c r="E57" i="1"/>
  <c r="E56" i="1"/>
  <c r="C48" i="1"/>
  <c r="F38" i="1"/>
  <c r="F39" i="1"/>
  <c r="F40" i="1"/>
  <c r="F41" i="1"/>
  <c r="F42" i="1"/>
  <c r="F31" i="1"/>
  <c r="F32" i="1"/>
  <c r="F33" i="1"/>
  <c r="F34" i="1"/>
  <c r="F35" i="1"/>
  <c r="D18" i="1" l="1"/>
  <c r="C23" i="1" s="1"/>
  <c r="E18" i="1"/>
  <c r="D23" i="1" s="1"/>
  <c r="E6" i="1" l="1"/>
  <c r="E5" i="1"/>
  <c r="F44" i="1" l="1"/>
  <c r="F45" i="1"/>
  <c r="D48" i="1" l="1"/>
  <c r="E48" i="1" s="1"/>
</calcChain>
</file>

<file path=xl/sharedStrings.xml><?xml version="1.0" encoding="utf-8"?>
<sst xmlns="http://schemas.openxmlformats.org/spreadsheetml/2006/main" count="140" uniqueCount="52">
  <si>
    <t>MW Points</t>
  </si>
  <si>
    <t>Qmax</t>
  </si>
  <si>
    <t>Qmin</t>
  </si>
  <si>
    <t>Qmin_Avg</t>
  </si>
  <si>
    <t>Qmax_Avg</t>
  </si>
  <si>
    <t>Expected Qmax:</t>
  </si>
  <si>
    <t>Pmin:</t>
  </si>
  <si>
    <t>Pmax:</t>
  </si>
  <si>
    <t>Expected Qmin:</t>
  </si>
  <si>
    <t>Tested Qmin @Pmin:</t>
  </si>
  <si>
    <t>Tested Qmax @Pmax:</t>
  </si>
  <si>
    <t>Tested Qmin @Pmax:</t>
  </si>
  <si>
    <t>Tested Qmax @Pmin:</t>
  </si>
  <si>
    <t>D-curve</t>
  </si>
  <si>
    <t>Registration</t>
  </si>
  <si>
    <t>Pmin</t>
  </si>
  <si>
    <t>Pmax</t>
  </si>
  <si>
    <t>Total</t>
  </si>
  <si>
    <t>Compensation</t>
  </si>
  <si>
    <t>Eligible?</t>
  </si>
  <si>
    <t>Yes</t>
  </si>
  <si>
    <t>Voltage Schedule (kV):</t>
  </si>
  <si>
    <t>+/- 5</t>
  </si>
  <si>
    <t>AVR Equipped:</t>
  </si>
  <si>
    <t>LSG</t>
  </si>
  <si>
    <t>Model in EMS:</t>
  </si>
  <si>
    <t>ISA Required Lagging PF:</t>
  </si>
  <si>
    <t>ISA Required Leading PF:</t>
  </si>
  <si>
    <t>Compensated Capability:</t>
  </si>
  <si>
    <t>EXAMPLE 1</t>
  </si>
  <si>
    <t>EXAMPLE 2</t>
  </si>
  <si>
    <t>Performance</t>
  </si>
  <si>
    <t>Actual kV</t>
  </si>
  <si>
    <t>Expected MVAR</t>
  </si>
  <si>
    <t>Actual MW</t>
  </si>
  <si>
    <t>Actual MVAR</t>
  </si>
  <si>
    <t>Fail</t>
  </si>
  <si>
    <t>Pass</t>
  </si>
  <si>
    <t>N/A</t>
  </si>
  <si>
    <t>New Qmax</t>
  </si>
  <si>
    <t>Bandwidth (kV):</t>
  </si>
  <si>
    <t>New Compensated Capability:</t>
  </si>
  <si>
    <t>HSN</t>
  </si>
  <si>
    <t>Testing</t>
  </si>
  <si>
    <t>Pmax (MW):</t>
  </si>
  <si>
    <t>Pmin (MW):</t>
  </si>
  <si>
    <t>Expected Qmax (MVAR):</t>
  </si>
  <si>
    <t>Expected Qmin (MVAR):</t>
  </si>
  <si>
    <t>Revised D-curve</t>
  </si>
  <si>
    <t xml:space="preserve">Testing </t>
  </si>
  <si>
    <t>Telemetry Verified:</t>
  </si>
  <si>
    <t>(no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</si>
</sst>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ourier New"/>
    </font>
    <font>
      <sz val="10"/>
      <name val="Courier New"/>
    </font>
    <font>
      <sz val="10"/>
      <color rgb="FFFF0000"/>
      <name val="Courier New"/>
      <family val="3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0" fillId="36" borderId="0" xfId="0" applyFill="1" applyBorder="1"/>
    <xf numFmtId="0" fontId="16" fillId="0" borderId="0" xfId="0" applyFont="1"/>
    <xf numFmtId="20" fontId="0" fillId="0" borderId="0" xfId="0" applyNumberFormat="1"/>
    <xf numFmtId="0" fontId="16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quotePrefix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/>
    <xf numFmtId="2" fontId="20" fillId="0" borderId="0" xfId="0" applyNumberFormat="1" applyFont="1" applyFill="1" applyBorder="1" applyAlignment="1" applyProtection="1"/>
    <xf numFmtId="0" fontId="0" fillId="0" borderId="0" xfId="0"/>
    <xf numFmtId="0" fontId="0" fillId="0" borderId="0" xfId="0" applyNumberFormat="1" applyAlignment="1" applyProtection="1"/>
    <xf numFmtId="0" fontId="21" fillId="0" borderId="0" xfId="0" applyFont="1"/>
    <xf numFmtId="0" fontId="0" fillId="37" borderId="10" xfId="0" applyFill="1" applyBorder="1"/>
    <xf numFmtId="20" fontId="0" fillId="37" borderId="10" xfId="0" applyNumberFormat="1" applyFill="1" applyBorder="1"/>
    <xf numFmtId="0" fontId="0" fillId="37" borderId="10" xfId="0" applyFill="1" applyBorder="1" applyAlignment="1">
      <alignment horizontal="right"/>
    </xf>
    <xf numFmtId="0" fontId="14" fillId="37" borderId="11" xfId="0" applyFont="1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35" borderId="15" xfId="0" applyFill="1" applyBorder="1"/>
    <xf numFmtId="0" fontId="0" fillId="35" borderId="0" xfId="0" applyFill="1" applyBorder="1"/>
    <xf numFmtId="0" fontId="0" fillId="35" borderId="16" xfId="0" applyFill="1" applyBorder="1"/>
    <xf numFmtId="0" fontId="0" fillId="35" borderId="17" xfId="0" applyFill="1" applyBorder="1"/>
    <xf numFmtId="0" fontId="0" fillId="35" borderId="18" xfId="0" applyFill="1" applyBorder="1"/>
    <xf numFmtId="0" fontId="0" fillId="35" borderId="19" xfId="0" applyFill="1" applyBorder="1"/>
    <xf numFmtId="0" fontId="22" fillId="36" borderId="12" xfId="0" applyNumberFormat="1" applyFont="1" applyFill="1" applyBorder="1" applyAlignment="1" applyProtection="1"/>
    <xf numFmtId="0" fontId="22" fillId="36" borderId="13" xfId="0" applyNumberFormat="1" applyFont="1" applyFill="1" applyBorder="1" applyAlignment="1" applyProtection="1"/>
    <xf numFmtId="0" fontId="22" fillId="36" borderId="14" xfId="0" applyNumberFormat="1" applyFont="1" applyFill="1" applyBorder="1" applyAlignment="1" applyProtection="1"/>
    <xf numFmtId="0" fontId="22" fillId="36" borderId="15" xfId="0" applyNumberFormat="1" applyFont="1" applyFill="1" applyBorder="1" applyAlignment="1" applyProtection="1"/>
    <xf numFmtId="0" fontId="22" fillId="36" borderId="0" xfId="0" applyNumberFormat="1" applyFont="1" applyFill="1" applyBorder="1" applyAlignment="1" applyProtection="1"/>
    <xf numFmtId="0" fontId="22" fillId="36" borderId="16" xfId="0" applyNumberFormat="1" applyFont="1" applyFill="1" applyBorder="1" applyAlignment="1" applyProtection="1"/>
    <xf numFmtId="0" fontId="22" fillId="36" borderId="16" xfId="0" applyNumberFormat="1" applyFont="1" applyFill="1" applyBorder="1" applyAlignment="1" applyProtection="1">
      <alignment horizontal="right"/>
    </xf>
    <xf numFmtId="0" fontId="22" fillId="36" borderId="17" xfId="0" applyNumberFormat="1" applyFont="1" applyFill="1" applyBorder="1" applyAlignment="1" applyProtection="1"/>
    <xf numFmtId="0" fontId="22" fillId="36" borderId="18" xfId="0" applyNumberFormat="1" applyFont="1" applyFill="1" applyBorder="1" applyAlignment="1" applyProtection="1"/>
    <xf numFmtId="0" fontId="22" fillId="36" borderId="19" xfId="0" applyNumberFormat="1" applyFont="1" applyFill="1" applyBorder="1" applyAlignment="1" applyProtection="1"/>
    <xf numFmtId="164" fontId="22" fillId="36" borderId="16" xfId="0" applyNumberFormat="1" applyFont="1" applyFill="1" applyBorder="1" applyAlignment="1" applyProtection="1"/>
    <xf numFmtId="164" fontId="22" fillId="36" borderId="19" xfId="0" applyNumberFormat="1" applyFont="1" applyFill="1" applyBorder="1" applyAlignment="1" applyProtection="1"/>
    <xf numFmtId="0" fontId="23" fillId="34" borderId="10" xfId="0" applyNumberFormat="1" applyFont="1" applyFill="1" applyBorder="1" applyAlignment="1" applyProtection="1">
      <alignment horizontal="center"/>
    </xf>
    <xf numFmtId="0" fontId="24" fillId="34" borderId="10" xfId="0" applyNumberFormat="1" applyFont="1" applyFill="1" applyBorder="1" applyAlignment="1" applyProtection="1"/>
    <xf numFmtId="0" fontId="24" fillId="33" borderId="0" xfId="0" applyNumberFormat="1" applyFont="1" applyFill="1" applyBorder="1" applyAlignment="1" applyProtection="1"/>
    <xf numFmtId="0" fontId="24" fillId="33" borderId="12" xfId="0" applyNumberFormat="1" applyFont="1" applyFill="1" applyBorder="1" applyAlignment="1" applyProtection="1"/>
    <xf numFmtId="0" fontId="24" fillId="33" borderId="13" xfId="0" applyNumberFormat="1" applyFont="1" applyFill="1" applyBorder="1" applyAlignment="1" applyProtection="1"/>
    <xf numFmtId="0" fontId="24" fillId="33" borderId="14" xfId="0" applyNumberFormat="1" applyFont="1" applyFill="1" applyBorder="1" applyAlignment="1" applyProtection="1"/>
    <xf numFmtId="0" fontId="24" fillId="33" borderId="15" xfId="0" applyNumberFormat="1" applyFont="1" applyFill="1" applyBorder="1" applyAlignment="1" applyProtection="1"/>
    <xf numFmtId="0" fontId="24" fillId="33" borderId="16" xfId="0" applyNumberFormat="1" applyFont="1" applyFill="1" applyBorder="1" applyAlignment="1" applyProtection="1"/>
    <xf numFmtId="0" fontId="25" fillId="33" borderId="10" xfId="0" applyFont="1" applyFill="1" applyBorder="1"/>
    <xf numFmtId="0" fontId="26" fillId="37" borderId="10" xfId="0" applyFont="1" applyFill="1" applyBorder="1"/>
    <xf numFmtId="0" fontId="27" fillId="37" borderId="10" xfId="0" applyFont="1" applyFill="1" applyBorder="1"/>
    <xf numFmtId="0" fontId="23" fillId="37" borderId="10" xfId="0" applyNumberFormat="1" applyFont="1" applyFill="1" applyBorder="1" applyAlignment="1" applyProtection="1">
      <alignment horizontal="center"/>
    </xf>
    <xf numFmtId="0" fontId="23" fillId="37" borderId="0" xfId="0" applyNumberFormat="1" applyFont="1" applyFill="1" applyBorder="1" applyAlignment="1" applyProtection="1">
      <alignment horizontal="center"/>
    </xf>
    <xf numFmtId="0" fontId="24" fillId="37" borderId="10" xfId="0" applyNumberFormat="1" applyFont="1" applyFill="1" applyBorder="1" applyAlignment="1" applyProtection="1"/>
    <xf numFmtId="0" fontId="0" fillId="36" borderId="13" xfId="0" applyFill="1" applyBorder="1"/>
    <xf numFmtId="0" fontId="0" fillId="36" borderId="14" xfId="0" applyFill="1" applyBorder="1"/>
    <xf numFmtId="0" fontId="0" fillId="36" borderId="16" xfId="0" quotePrefix="1" applyFill="1" applyBorder="1" applyAlignment="1">
      <alignment horizontal="right"/>
    </xf>
    <xf numFmtId="0" fontId="0" fillId="36" borderId="16" xfId="0" applyFill="1" applyBorder="1" applyAlignment="1">
      <alignment horizontal="right"/>
    </xf>
    <xf numFmtId="0" fontId="0" fillId="36" borderId="18" xfId="0" applyFill="1" applyBorder="1"/>
    <xf numFmtId="0" fontId="0" fillId="36" borderId="19" xfId="0" applyFill="1" applyBorder="1"/>
    <xf numFmtId="0" fontId="0" fillId="36" borderId="12" xfId="0" applyFont="1" applyFill="1" applyBorder="1"/>
    <xf numFmtId="0" fontId="0" fillId="36" borderId="13" xfId="0" applyFont="1" applyFill="1" applyBorder="1"/>
    <xf numFmtId="0" fontId="0" fillId="36" borderId="15" xfId="0" applyFont="1" applyFill="1" applyBorder="1"/>
    <xf numFmtId="0" fontId="0" fillId="36" borderId="0" xfId="0" applyFont="1" applyFill="1" applyBorder="1"/>
    <xf numFmtId="0" fontId="22" fillId="33" borderId="10" xfId="0" applyFont="1" applyFill="1" applyBorder="1"/>
    <xf numFmtId="0" fontId="22" fillId="33" borderId="12" xfId="0" applyNumberFormat="1" applyFont="1" applyFill="1" applyBorder="1" applyAlignment="1" applyProtection="1"/>
    <xf numFmtId="0" fontId="22" fillId="33" borderId="13" xfId="0" applyNumberFormat="1" applyFont="1" applyFill="1" applyBorder="1" applyAlignment="1" applyProtection="1"/>
    <xf numFmtId="0" fontId="22" fillId="33" borderId="14" xfId="0" applyNumberFormat="1" applyFont="1" applyFill="1" applyBorder="1" applyAlignment="1" applyProtection="1"/>
    <xf numFmtId="0" fontId="22" fillId="33" borderId="15" xfId="0" applyNumberFormat="1" applyFont="1" applyFill="1" applyBorder="1" applyAlignment="1" applyProtection="1"/>
    <xf numFmtId="0" fontId="22" fillId="33" borderId="0" xfId="0" applyNumberFormat="1" applyFont="1" applyFill="1" applyBorder="1" applyAlignment="1" applyProtection="1"/>
    <xf numFmtId="0" fontId="22" fillId="33" borderId="16" xfId="0" applyNumberFormat="1" applyFont="1" applyFill="1" applyBorder="1" applyAlignment="1" applyProtection="1"/>
    <xf numFmtId="0" fontId="22" fillId="37" borderId="0" xfId="0" applyNumberFormat="1" applyFont="1" applyFill="1" applyBorder="1" applyAlignment="1" applyProtection="1"/>
    <xf numFmtId="0" fontId="22" fillId="37" borderId="10" xfId="0" applyNumberFormat="1" applyFont="1" applyFill="1" applyBorder="1" applyAlignment="1" applyProtection="1"/>
    <xf numFmtId="164" fontId="0" fillId="37" borderId="10" xfId="0" applyNumberFormat="1" applyFill="1" applyBorder="1"/>
    <xf numFmtId="164" fontId="26" fillId="37" borderId="10" xfId="0" applyNumberFormat="1" applyFont="1" applyFill="1" applyBorder="1"/>
    <xf numFmtId="0" fontId="16" fillId="37" borderId="10" xfId="0" applyFont="1" applyFill="1" applyBorder="1"/>
    <xf numFmtId="0" fontId="23" fillId="33" borderId="10" xfId="0" applyNumberFormat="1" applyFont="1" applyFill="1" applyBorder="1" applyAlignment="1" applyProtection="1">
      <alignment horizontal="center"/>
    </xf>
    <xf numFmtId="0" fontId="22" fillId="36" borderId="15" xfId="0" applyFont="1" applyFill="1" applyBorder="1"/>
    <xf numFmtId="0" fontId="22" fillId="36" borderId="0" xfId="0" applyFont="1" applyFill="1" applyBorder="1"/>
    <xf numFmtId="2" fontId="22" fillId="36" borderId="16" xfId="0" applyNumberFormat="1" applyFont="1" applyFill="1" applyBorder="1" applyAlignment="1" applyProtection="1"/>
    <xf numFmtId="0" fontId="22" fillId="36" borderId="17" xfId="0" applyFont="1" applyFill="1" applyBorder="1"/>
    <xf numFmtId="0" fontId="22" fillId="36" borderId="18" xfId="0" applyFont="1" applyFill="1" applyBorder="1"/>
    <xf numFmtId="2" fontId="22" fillId="36" borderId="19" xfId="0" applyNumberFormat="1" applyFont="1" applyFill="1" applyBorder="1" applyAlignment="1" applyProtection="1"/>
    <xf numFmtId="0" fontId="24" fillId="35" borderId="14" xfId="0" applyNumberFormat="1" applyFont="1" applyFill="1" applyBorder="1" applyAlignment="1" applyProtection="1"/>
    <xf numFmtId="0" fontId="24" fillId="35" borderId="16" xfId="0" applyNumberFormat="1" applyFont="1" applyFill="1" applyBorder="1" applyAlignment="1" applyProtection="1"/>
    <xf numFmtId="0" fontId="24" fillId="35" borderId="19" xfId="0" applyNumberFormat="1" applyFont="1" applyFill="1" applyBorder="1" applyAlignment="1" applyProtection="1"/>
    <xf numFmtId="0" fontId="28" fillId="33" borderId="10" xfId="0" applyNumberFormat="1" applyFont="1" applyFill="1" applyBorder="1" applyAlignment="1" applyProtection="1">
      <alignment horizontal="center"/>
    </xf>
    <xf numFmtId="0" fontId="16" fillId="37" borderId="10" xfId="0" applyFont="1" applyFill="1" applyBorder="1" applyAlignment="1">
      <alignment horizontal="center"/>
    </xf>
    <xf numFmtId="0" fontId="0" fillId="0" borderId="0" xfId="0" applyFont="1"/>
    <xf numFmtId="0" fontId="28" fillId="37" borderId="1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22" fillId="37" borderId="11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hidden="1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hidden="1" customBuiltin="1"/>
    <cellStyle name="Linked Cell" xfId="12" builtinId="24" customBuiltin="1"/>
    <cellStyle name="Neutral" xfId="8" builtinId="28" hidden="1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Examples!$D$11</c:f>
              <c:strCache>
                <c:ptCount val="1"/>
                <c:pt idx="0">
                  <c:v>Qmin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Examples!$C$12:$C$19</c:f>
              <c:numCache>
                <c:formatCode>General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375</c:v>
                </c:pt>
              </c:numCache>
            </c:numRef>
          </c:cat>
          <c:val>
            <c:numRef>
              <c:f>Examples!$D$12:$D$19</c:f>
              <c:numCache>
                <c:formatCode>General</c:formatCode>
                <c:ptCount val="8"/>
                <c:pt idx="0">
                  <c:v>-250</c:v>
                </c:pt>
                <c:pt idx="1">
                  <c:v>-240</c:v>
                </c:pt>
                <c:pt idx="2">
                  <c:v>-230</c:v>
                </c:pt>
                <c:pt idx="3">
                  <c:v>-220</c:v>
                </c:pt>
                <c:pt idx="4">
                  <c:v>-210</c:v>
                </c:pt>
                <c:pt idx="5">
                  <c:v>-200</c:v>
                </c:pt>
                <c:pt idx="6">
                  <c:v>-190</c:v>
                </c:pt>
                <c:pt idx="7">
                  <c:v>-180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9A-4350-86C2-CA3AFBDA1383}"/>
            </c:ext>
          </c:extLst>
        </c:ser>
        <c:ser>
          <c:idx val="1"/>
          <c:order val="1"/>
          <c:tx>
            <c:strRef>
              <c:f>Examples!$E$11</c:f>
              <c:strCache>
                <c:ptCount val="1"/>
                <c:pt idx="0">
                  <c:v>Qmax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Examples!$C$12:$C$19</c:f>
              <c:numCache>
                <c:formatCode>General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375</c:v>
                </c:pt>
              </c:numCache>
            </c:numRef>
          </c:cat>
          <c:val>
            <c:numRef>
              <c:f>Examples!$E$12:$E$19</c:f>
              <c:numCache>
                <c:formatCode>General</c:formatCode>
                <c:ptCount val="8"/>
                <c:pt idx="0">
                  <c:v>250</c:v>
                </c:pt>
                <c:pt idx="1">
                  <c:v>240</c:v>
                </c:pt>
                <c:pt idx="2">
                  <c:v>230</c:v>
                </c:pt>
                <c:pt idx="3">
                  <c:v>220</c:v>
                </c:pt>
                <c:pt idx="4">
                  <c:v>210</c:v>
                </c:pt>
                <c:pt idx="5">
                  <c:v>200</c:v>
                </c:pt>
                <c:pt idx="6">
                  <c:v>190</c:v>
                </c:pt>
                <c:pt idx="7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9A-4350-86C2-CA3AFBDA1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630008"/>
        <c:axId val="722630664"/>
      </c:lineChart>
      <c:catAx>
        <c:axId val="72263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MVAR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664"/>
        <c:crosses val="autoZero"/>
        <c:auto val="1"/>
        <c:lblAlgn val="ctr"/>
        <c:lblOffset val="100"/>
        <c:noMultiLvlLbl val="0"/>
      </c:catAx>
      <c:valAx>
        <c:axId val="72263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Examples!$D$11</c:f>
              <c:strCache>
                <c:ptCount val="1"/>
                <c:pt idx="0">
                  <c:v>Qmin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Examples!$C$12:$C$19</c:f>
              <c:numCache>
                <c:formatCode>General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375</c:v>
                </c:pt>
              </c:numCache>
            </c:numRef>
          </c:cat>
          <c:val>
            <c:numRef>
              <c:f>Examples!$D$12:$D$19</c:f>
              <c:numCache>
                <c:formatCode>General</c:formatCode>
                <c:ptCount val="8"/>
                <c:pt idx="0">
                  <c:v>-250</c:v>
                </c:pt>
                <c:pt idx="1">
                  <c:v>-240</c:v>
                </c:pt>
                <c:pt idx="2">
                  <c:v>-230</c:v>
                </c:pt>
                <c:pt idx="3">
                  <c:v>-220</c:v>
                </c:pt>
                <c:pt idx="4">
                  <c:v>-210</c:v>
                </c:pt>
                <c:pt idx="5">
                  <c:v>-200</c:v>
                </c:pt>
                <c:pt idx="6">
                  <c:v>-190</c:v>
                </c:pt>
                <c:pt idx="7">
                  <c:v>-180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4-447A-A751-728620C04689}"/>
            </c:ext>
          </c:extLst>
        </c:ser>
        <c:ser>
          <c:idx val="1"/>
          <c:order val="1"/>
          <c:tx>
            <c:strRef>
              <c:f>Examples!$E$11</c:f>
              <c:strCache>
                <c:ptCount val="1"/>
                <c:pt idx="0">
                  <c:v>Qmax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Examples!$C$12:$C$19</c:f>
              <c:numCache>
                <c:formatCode>General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375</c:v>
                </c:pt>
              </c:numCache>
            </c:numRef>
          </c:cat>
          <c:val>
            <c:numRef>
              <c:f>Examples!$F$38:$F$45</c:f>
              <c:numCache>
                <c:formatCode>General</c:formatCode>
                <c:ptCount val="8"/>
                <c:pt idx="0">
                  <c:v>175</c:v>
                </c:pt>
                <c:pt idx="1">
                  <c:v>165</c:v>
                </c:pt>
                <c:pt idx="2">
                  <c:v>155</c:v>
                </c:pt>
                <c:pt idx="3">
                  <c:v>145</c:v>
                </c:pt>
                <c:pt idx="4">
                  <c:v>135</c:v>
                </c:pt>
                <c:pt idx="5">
                  <c:v>125</c:v>
                </c:pt>
                <c:pt idx="6">
                  <c:v>115</c:v>
                </c:pt>
                <c:pt idx="7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4-447A-A751-728620C04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630008"/>
        <c:axId val="722630664"/>
      </c:lineChart>
      <c:catAx>
        <c:axId val="72263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MVAR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664"/>
        <c:crosses val="autoZero"/>
        <c:auto val="1"/>
        <c:lblAlgn val="ctr"/>
        <c:lblOffset val="100"/>
        <c:noMultiLvlLbl val="0"/>
      </c:catAx>
      <c:valAx>
        <c:axId val="72263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Examples!$D$11</c:f>
              <c:strCache>
                <c:ptCount val="1"/>
                <c:pt idx="0">
                  <c:v>Qmin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Examples!$C$63:$C$70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Examples!$D$63:$D$70</c:f>
              <c:numCache>
                <c:formatCode>General</c:formatCode>
                <c:ptCount val="8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1-4CF0-BFD1-97190E0910D4}"/>
            </c:ext>
          </c:extLst>
        </c:ser>
        <c:ser>
          <c:idx val="1"/>
          <c:order val="1"/>
          <c:tx>
            <c:strRef>
              <c:f>Examples!$E$11</c:f>
              <c:strCache>
                <c:ptCount val="1"/>
                <c:pt idx="0">
                  <c:v>Qmax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Examples!$C$63:$C$70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Examples!$E$63:$E$70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1-4CF0-BFD1-97190E09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630008"/>
        <c:axId val="722630664"/>
      </c:lineChart>
      <c:catAx>
        <c:axId val="72263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MVAR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664"/>
        <c:crosses val="autoZero"/>
        <c:auto val="1"/>
        <c:lblAlgn val="ctr"/>
        <c:lblOffset val="100"/>
        <c:noMultiLvlLbl val="0"/>
      </c:catAx>
      <c:valAx>
        <c:axId val="72263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Examples!$D$11</c:f>
              <c:strCache>
                <c:ptCount val="1"/>
                <c:pt idx="0">
                  <c:v>Qmin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Examples!$C$89:$C$96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Examples!$D$89:$D$96</c:f>
              <c:numCache>
                <c:formatCode>General</c:formatCode>
                <c:ptCount val="8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B-42E8-BB32-99E8069216A0}"/>
            </c:ext>
          </c:extLst>
        </c:ser>
        <c:ser>
          <c:idx val="1"/>
          <c:order val="1"/>
          <c:tx>
            <c:strRef>
              <c:f>Examples!$E$11</c:f>
              <c:strCache>
                <c:ptCount val="1"/>
                <c:pt idx="0">
                  <c:v>Qmax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Examples!$C$89:$C$96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cat>
          <c:val>
            <c:numRef>
              <c:f>Examples!$E$89:$E$96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B-42E8-BB32-99E806921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630008"/>
        <c:axId val="722630664"/>
      </c:lineChart>
      <c:catAx>
        <c:axId val="72263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MVAR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664"/>
        <c:crosses val="autoZero"/>
        <c:auto val="1"/>
        <c:lblAlgn val="ctr"/>
        <c:lblOffset val="100"/>
        <c:noMultiLvlLbl val="0"/>
      </c:catAx>
      <c:valAx>
        <c:axId val="72263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3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Examples!$G$24</c:f>
              <c:strCache>
                <c:ptCount val="1"/>
                <c:pt idx="0">
                  <c:v>Actual MVAR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Examples!$D$25:$D$30</c:f>
              <c:numCache>
                <c:formatCode>General</c:formatCode>
                <c:ptCount val="6"/>
                <c:pt idx="0">
                  <c:v>525</c:v>
                </c:pt>
                <c:pt idx="1">
                  <c:v>524</c:v>
                </c:pt>
                <c:pt idx="2">
                  <c:v>523</c:v>
                </c:pt>
                <c:pt idx="3">
                  <c:v>522</c:v>
                </c:pt>
                <c:pt idx="4">
                  <c:v>521</c:v>
                </c:pt>
                <c:pt idx="5">
                  <c:v>520</c:v>
                </c:pt>
              </c:numCache>
            </c:numRef>
          </c:xVal>
          <c:yVal>
            <c:numRef>
              <c:f>Examples!$G$25:$G$30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88-4D5A-837D-113D1C7E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129072"/>
        <c:axId val="488125136"/>
      </c:scatterChart>
      <c:valAx>
        <c:axId val="48812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5136"/>
        <c:crosses val="autoZero"/>
        <c:crossBetween val="midCat"/>
      </c:valAx>
      <c:valAx>
        <c:axId val="4881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Examples!$G$75</c:f>
              <c:strCache>
                <c:ptCount val="1"/>
                <c:pt idx="0">
                  <c:v>Actual MVAR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Examples!$D$76:$D$83</c:f>
              <c:numCache>
                <c:formatCode>0.0</c:formatCode>
                <c:ptCount val="8"/>
                <c:pt idx="0">
                  <c:v>138</c:v>
                </c:pt>
                <c:pt idx="1">
                  <c:v>138.5</c:v>
                </c:pt>
                <c:pt idx="2">
                  <c:v>139</c:v>
                </c:pt>
                <c:pt idx="3">
                  <c:v>139.5</c:v>
                </c:pt>
                <c:pt idx="4">
                  <c:v>140</c:v>
                </c:pt>
                <c:pt idx="5">
                  <c:v>140.5</c:v>
                </c:pt>
                <c:pt idx="6">
                  <c:v>141</c:v>
                </c:pt>
                <c:pt idx="7">
                  <c:v>141.5</c:v>
                </c:pt>
              </c:numCache>
            </c:numRef>
          </c:xVal>
          <c:yVal>
            <c:numRef>
              <c:f>Examples!$G$76:$G$83</c:f>
              <c:numCache>
                <c:formatCode>General</c:formatCode>
                <c:ptCount val="8"/>
                <c:pt idx="0">
                  <c:v>-5</c:v>
                </c:pt>
                <c:pt idx="1">
                  <c:v>-6</c:v>
                </c:pt>
                <c:pt idx="2">
                  <c:v>-7</c:v>
                </c:pt>
                <c:pt idx="3">
                  <c:v>-8</c:v>
                </c:pt>
                <c:pt idx="4">
                  <c:v>-8</c:v>
                </c:pt>
                <c:pt idx="5">
                  <c:v>-8</c:v>
                </c:pt>
                <c:pt idx="6">
                  <c:v>-10</c:v>
                </c:pt>
                <c:pt idx="7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B6-4767-9BBC-40F3F00C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94304"/>
        <c:axId val="488100208"/>
      </c:scatterChart>
      <c:valAx>
        <c:axId val="48809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00208"/>
        <c:crosses val="autoZero"/>
        <c:crossBetween val="midCat"/>
      </c:valAx>
      <c:valAx>
        <c:axId val="48810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094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9</xdr:row>
      <xdr:rowOff>23813</xdr:rowOff>
    </xdr:from>
    <xdr:to>
      <xdr:col>9</xdr:col>
      <xdr:colOff>452438</xdr:colOff>
      <xdr:row>19</xdr:row>
      <xdr:rowOff>7939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250826</xdr:colOff>
      <xdr:row>36</xdr:row>
      <xdr:rowOff>65087</xdr:rowOff>
    </xdr:from>
    <xdr:to>
      <xdr:col>10</xdr:col>
      <xdr:colOff>595314</xdr:colOff>
      <xdr:row>46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522288</xdr:colOff>
      <xdr:row>58</xdr:row>
      <xdr:rowOff>174626</xdr:rowOff>
    </xdr:from>
    <xdr:to>
      <xdr:col>9</xdr:col>
      <xdr:colOff>500062</xdr:colOff>
      <xdr:row>70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76201</xdr:colOff>
      <xdr:row>87</xdr:row>
      <xdr:rowOff>49213</xdr:rowOff>
    </xdr:from>
    <xdr:to>
      <xdr:col>9</xdr:col>
      <xdr:colOff>23813</xdr:colOff>
      <xdr:row>98</xdr:row>
      <xdr:rowOff>174625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207963</xdr:colOff>
      <xdr:row>22</xdr:row>
      <xdr:rowOff>182564</xdr:rowOff>
    </xdr:from>
    <xdr:to>
      <xdr:col>13</xdr:col>
      <xdr:colOff>55563</xdr:colOff>
      <xdr:row>31</xdr:row>
      <xdr:rowOff>79375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279401</xdr:colOff>
      <xdr:row>72</xdr:row>
      <xdr:rowOff>115888</xdr:rowOff>
    </xdr:from>
    <xdr:to>
      <xdr:col>14</xdr:col>
      <xdr:colOff>87314</xdr:colOff>
      <xdr:row>83</xdr:row>
      <xdr:rowOff>127001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="120" zoomScaleNormal="120" workbookViewId="0">
      <selection activeCell="L12" sqref="L12"/>
    </sheetView>
  </sheetViews>
  <sheetFormatPr defaultRowHeight="15" x14ac:dyDescent="0.25"/>
  <cols>
    <col min="1" max="1" width="11.28515625" style="13" bestFit="1" customWidth="1"/>
    <col min="2" max="2" width="15.5703125" bestFit="1" customWidth="1"/>
    <col min="3" max="3" width="17.7109375" customWidth="1"/>
    <col min="4" max="4" width="11.7109375" customWidth="1"/>
    <col min="5" max="5" width="10.85546875" customWidth="1"/>
    <col min="6" max="6" width="19.140625" customWidth="1"/>
    <col min="7" max="8" width="12.42578125" bestFit="1" customWidth="1"/>
    <col min="10" max="10" width="14" bestFit="1" customWidth="1"/>
    <col min="11" max="11" width="17" customWidth="1"/>
  </cols>
  <sheetData>
    <row r="1" spans="1:21" x14ac:dyDescent="0.25">
      <c r="A1" s="15" t="s">
        <v>29</v>
      </c>
      <c r="B1" s="4" t="s">
        <v>14</v>
      </c>
      <c r="C1" s="29" t="s">
        <v>44</v>
      </c>
      <c r="D1" s="30"/>
      <c r="E1" s="31">
        <v>350</v>
      </c>
      <c r="F1" s="29" t="s">
        <v>21</v>
      </c>
      <c r="G1" s="31">
        <v>525</v>
      </c>
      <c r="J1" s="6"/>
      <c r="K1" s="7"/>
      <c r="L1" s="7"/>
      <c r="M1" s="1"/>
      <c r="N1" s="7"/>
      <c r="O1" s="8"/>
    </row>
    <row r="2" spans="1:21" x14ac:dyDescent="0.25">
      <c r="C2" s="32" t="s">
        <v>45</v>
      </c>
      <c r="D2" s="33"/>
      <c r="E2" s="34">
        <v>50</v>
      </c>
      <c r="F2" s="32" t="s">
        <v>40</v>
      </c>
      <c r="G2" s="35" t="s">
        <v>22</v>
      </c>
      <c r="J2" s="13"/>
      <c r="K2" s="7"/>
      <c r="L2" s="7"/>
      <c r="M2" s="1"/>
      <c r="N2" s="7"/>
      <c r="O2" s="9"/>
      <c r="S2" s="13"/>
    </row>
    <row r="3" spans="1:21" x14ac:dyDescent="0.25">
      <c r="C3" s="32" t="s">
        <v>26</v>
      </c>
      <c r="D3" s="33"/>
      <c r="E3" s="34">
        <v>0.9</v>
      </c>
      <c r="F3" s="32" t="s">
        <v>23</v>
      </c>
      <c r="G3" s="35" t="s">
        <v>20</v>
      </c>
      <c r="J3" s="8"/>
      <c r="K3" s="13"/>
      <c r="L3" s="8"/>
      <c r="M3" s="14"/>
      <c r="N3" s="8"/>
      <c r="O3" s="10"/>
      <c r="R3" s="13"/>
    </row>
    <row r="4" spans="1:21" x14ac:dyDescent="0.25">
      <c r="C4" s="32" t="s">
        <v>27</v>
      </c>
      <c r="D4" s="33"/>
      <c r="E4" s="34">
        <v>0.95</v>
      </c>
      <c r="F4" s="32" t="s">
        <v>25</v>
      </c>
      <c r="G4" s="35" t="s">
        <v>24</v>
      </c>
      <c r="J4" s="8"/>
      <c r="K4" s="8"/>
      <c r="L4" s="8"/>
      <c r="M4" s="1"/>
      <c r="N4" s="8"/>
      <c r="O4" s="13"/>
      <c r="U4" s="13"/>
    </row>
    <row r="5" spans="1:21" x14ac:dyDescent="0.25">
      <c r="C5" s="32" t="s">
        <v>46</v>
      </c>
      <c r="D5" s="33"/>
      <c r="E5" s="39">
        <f>TAN(ACOS(E3))*E1</f>
        <v>169.5127366932484</v>
      </c>
      <c r="F5" s="32" t="s">
        <v>50</v>
      </c>
      <c r="G5" s="35" t="s">
        <v>20</v>
      </c>
      <c r="J5" s="8"/>
      <c r="K5" s="11"/>
      <c r="L5" s="11"/>
      <c r="M5" s="12"/>
      <c r="N5" s="8"/>
      <c r="O5" s="10"/>
    </row>
    <row r="6" spans="1:21" x14ac:dyDescent="0.25">
      <c r="C6" s="36" t="s">
        <v>47</v>
      </c>
      <c r="D6" s="37"/>
      <c r="E6" s="40">
        <f>TAN(ACOS(E4*-1))*E1</f>
        <v>-115.03943681260226</v>
      </c>
      <c r="F6" s="36"/>
      <c r="G6" s="38"/>
    </row>
    <row r="7" spans="1:21" x14ac:dyDescent="0.25">
      <c r="B7" s="4" t="s">
        <v>43</v>
      </c>
      <c r="C7" s="20" t="s">
        <v>10</v>
      </c>
      <c r="D7" s="21"/>
      <c r="E7" s="22">
        <v>190</v>
      </c>
    </row>
    <row r="8" spans="1:21" x14ac:dyDescent="0.25">
      <c r="C8" s="23" t="s">
        <v>11</v>
      </c>
      <c r="D8" s="24"/>
      <c r="E8" s="25">
        <v>-190</v>
      </c>
    </row>
    <row r="9" spans="1:21" x14ac:dyDescent="0.25">
      <c r="C9" s="23" t="s">
        <v>12</v>
      </c>
      <c r="D9" s="24"/>
      <c r="E9" s="25">
        <v>250</v>
      </c>
    </row>
    <row r="10" spans="1:21" x14ac:dyDescent="0.25">
      <c r="C10" s="26" t="s">
        <v>9</v>
      </c>
      <c r="D10" s="27"/>
      <c r="E10" s="28">
        <v>-250</v>
      </c>
    </row>
    <row r="11" spans="1:21" s="2" customFormat="1" x14ac:dyDescent="0.25">
      <c r="B11" s="4" t="s">
        <v>13</v>
      </c>
      <c r="C11" s="41" t="s">
        <v>0</v>
      </c>
      <c r="D11" s="41" t="s">
        <v>2</v>
      </c>
      <c r="E11" s="41" t="s">
        <v>1</v>
      </c>
    </row>
    <row r="12" spans="1:21" x14ac:dyDescent="0.25">
      <c r="C12" s="42">
        <v>50</v>
      </c>
      <c r="D12" s="42">
        <v>-250</v>
      </c>
      <c r="E12" s="42">
        <v>250</v>
      </c>
      <c r="F12" t="s">
        <v>15</v>
      </c>
    </row>
    <row r="13" spans="1:21" x14ac:dyDescent="0.25">
      <c r="C13" s="42">
        <v>100</v>
      </c>
      <c r="D13" s="42">
        <v>-240</v>
      </c>
      <c r="E13" s="42">
        <v>240</v>
      </c>
    </row>
    <row r="14" spans="1:21" x14ac:dyDescent="0.25">
      <c r="C14" s="42">
        <v>150</v>
      </c>
      <c r="D14" s="42">
        <v>-230</v>
      </c>
      <c r="E14" s="42">
        <v>230</v>
      </c>
    </row>
    <row r="15" spans="1:21" x14ac:dyDescent="0.25">
      <c r="C15" s="42">
        <v>200</v>
      </c>
      <c r="D15" s="42">
        <v>-220</v>
      </c>
      <c r="E15" s="42">
        <v>220</v>
      </c>
    </row>
    <row r="16" spans="1:21" x14ac:dyDescent="0.25">
      <c r="C16" s="42">
        <v>250</v>
      </c>
      <c r="D16" s="42">
        <v>-210</v>
      </c>
      <c r="E16" s="42">
        <v>210</v>
      </c>
    </row>
    <row r="17" spans="2:19" x14ac:dyDescent="0.25">
      <c r="C17" s="42">
        <v>300</v>
      </c>
      <c r="D17" s="42">
        <v>-200</v>
      </c>
      <c r="E17" s="42">
        <v>200</v>
      </c>
    </row>
    <row r="18" spans="2:19" x14ac:dyDescent="0.25">
      <c r="C18" s="42">
        <v>350</v>
      </c>
      <c r="D18" s="42">
        <f>E8</f>
        <v>-190</v>
      </c>
      <c r="E18" s="42">
        <f>E7</f>
        <v>190</v>
      </c>
      <c r="F18" t="s">
        <v>16</v>
      </c>
    </row>
    <row r="19" spans="2:19" x14ac:dyDescent="0.25">
      <c r="C19" s="42">
        <v>375</v>
      </c>
      <c r="D19" s="42">
        <v>-180</v>
      </c>
      <c r="E19" s="42">
        <v>180</v>
      </c>
    </row>
    <row r="20" spans="2:19" x14ac:dyDescent="0.25">
      <c r="B20" s="4" t="s">
        <v>18</v>
      </c>
      <c r="C20" s="44" t="s">
        <v>19</v>
      </c>
      <c r="D20" s="45" t="s">
        <v>20</v>
      </c>
      <c r="E20" s="46"/>
    </row>
    <row r="21" spans="2:19" x14ac:dyDescent="0.25">
      <c r="C21" s="47" t="s">
        <v>28</v>
      </c>
      <c r="D21" s="43"/>
      <c r="E21" s="48"/>
    </row>
    <row r="22" spans="2:19" x14ac:dyDescent="0.25">
      <c r="C22" s="77" t="s">
        <v>3</v>
      </c>
      <c r="D22" s="77" t="s">
        <v>4</v>
      </c>
      <c r="E22" s="77" t="s">
        <v>17</v>
      </c>
    </row>
    <row r="23" spans="2:19" x14ac:dyDescent="0.25">
      <c r="C23" s="49">
        <f>AVERAGE(D12,D18)</f>
        <v>-220</v>
      </c>
      <c r="D23" s="49">
        <f>AVERAGE(E12,E18)</f>
        <v>220</v>
      </c>
      <c r="E23" s="49">
        <f>ABS(C23)+D23</f>
        <v>440</v>
      </c>
    </row>
    <row r="24" spans="2:19" x14ac:dyDescent="0.25">
      <c r="B24" s="4" t="s">
        <v>31</v>
      </c>
      <c r="C24" s="76"/>
      <c r="D24" s="88" t="s">
        <v>32</v>
      </c>
      <c r="E24" s="88" t="s">
        <v>34</v>
      </c>
      <c r="F24" s="88" t="s">
        <v>33</v>
      </c>
      <c r="G24" s="88" t="s">
        <v>35</v>
      </c>
      <c r="H24" s="88" t="s">
        <v>31</v>
      </c>
    </row>
    <row r="25" spans="2:19" x14ac:dyDescent="0.25">
      <c r="C25" s="17">
        <v>0</v>
      </c>
      <c r="D25" s="16">
        <v>525</v>
      </c>
      <c r="E25" s="16">
        <v>300</v>
      </c>
      <c r="F25" s="18" t="s">
        <v>38</v>
      </c>
      <c r="G25" s="16">
        <v>20</v>
      </c>
      <c r="H25" s="16" t="s">
        <v>38</v>
      </c>
    </row>
    <row r="26" spans="2:19" x14ac:dyDescent="0.25">
      <c r="C26" s="17">
        <v>3.472222222222222E-3</v>
      </c>
      <c r="D26" s="16">
        <v>524</v>
      </c>
      <c r="E26" s="16">
        <v>300</v>
      </c>
      <c r="F26" s="18" t="s">
        <v>38</v>
      </c>
      <c r="G26" s="16">
        <v>30</v>
      </c>
      <c r="H26" s="16" t="s">
        <v>38</v>
      </c>
      <c r="M26" s="13"/>
    </row>
    <row r="27" spans="2:19" x14ac:dyDescent="0.25">
      <c r="C27" s="17">
        <v>6.9444444444444397E-3</v>
      </c>
      <c r="D27" s="16">
        <v>523</v>
      </c>
      <c r="E27" s="16">
        <v>300</v>
      </c>
      <c r="F27" s="18" t="s">
        <v>38</v>
      </c>
      <c r="G27" s="16">
        <v>40</v>
      </c>
      <c r="H27" s="16" t="s">
        <v>38</v>
      </c>
      <c r="K27" s="13"/>
      <c r="P27" s="13"/>
      <c r="R27" s="13"/>
    </row>
    <row r="28" spans="2:19" x14ac:dyDescent="0.25">
      <c r="C28" s="17">
        <v>1.0416666666666701E-2</v>
      </c>
      <c r="D28" s="16">
        <v>522</v>
      </c>
      <c r="E28" s="16">
        <v>300</v>
      </c>
      <c r="F28" s="18" t="s">
        <v>38</v>
      </c>
      <c r="G28" s="16">
        <v>50</v>
      </c>
      <c r="H28" s="16" t="s">
        <v>38</v>
      </c>
      <c r="K28" s="13"/>
      <c r="O28" s="13"/>
      <c r="S28" s="13"/>
    </row>
    <row r="29" spans="2:19" x14ac:dyDescent="0.25">
      <c r="C29" s="17">
        <v>1.38888888888889E-2</v>
      </c>
      <c r="D29" s="16">
        <v>521</v>
      </c>
      <c r="E29" s="16">
        <v>300</v>
      </c>
      <c r="F29" s="18" t="s">
        <v>38</v>
      </c>
      <c r="G29" s="16">
        <v>60</v>
      </c>
      <c r="H29" s="16" t="s">
        <v>38</v>
      </c>
      <c r="J29" s="13"/>
      <c r="K29" s="13"/>
      <c r="L29" s="13"/>
      <c r="M29" s="13"/>
    </row>
    <row r="30" spans="2:19" x14ac:dyDescent="0.25">
      <c r="C30" s="17">
        <v>1.7361111111111101E-2</v>
      </c>
      <c r="D30" s="16">
        <v>520</v>
      </c>
      <c r="E30" s="16">
        <v>300</v>
      </c>
      <c r="F30" s="18" t="s">
        <v>38</v>
      </c>
      <c r="G30" s="16">
        <v>70</v>
      </c>
      <c r="H30" s="16" t="s">
        <v>38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2:19" x14ac:dyDescent="0.25">
      <c r="C31" s="17">
        <v>2.0833333333333301E-2</v>
      </c>
      <c r="D31" s="50">
        <v>515</v>
      </c>
      <c r="E31" s="16">
        <v>300</v>
      </c>
      <c r="F31" s="16">
        <f t="shared" ref="F31:F35" si="0">200*0.9</f>
        <v>180</v>
      </c>
      <c r="G31" s="16">
        <v>80</v>
      </c>
      <c r="H31" s="16" t="s">
        <v>38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2:19" x14ac:dyDescent="0.25">
      <c r="C32" s="17">
        <v>2.4305555555555601E-2</v>
      </c>
      <c r="D32" s="50">
        <v>516</v>
      </c>
      <c r="E32" s="16">
        <v>300</v>
      </c>
      <c r="F32" s="16">
        <f t="shared" si="0"/>
        <v>180</v>
      </c>
      <c r="G32" s="16">
        <v>100</v>
      </c>
      <c r="H32" s="16" t="s">
        <v>36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2:21" x14ac:dyDescent="0.25">
      <c r="C33" s="17">
        <v>2.7777777777777801E-2</v>
      </c>
      <c r="D33" s="50">
        <v>517</v>
      </c>
      <c r="E33" s="16">
        <v>300</v>
      </c>
      <c r="F33" s="16">
        <f t="shared" si="0"/>
        <v>180</v>
      </c>
      <c r="G33" s="16">
        <v>150</v>
      </c>
      <c r="H33" s="16" t="s">
        <v>36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2:21" x14ac:dyDescent="0.25">
      <c r="C34" s="17">
        <v>3.125E-2</v>
      </c>
      <c r="D34" s="50">
        <v>518</v>
      </c>
      <c r="E34" s="16">
        <v>300</v>
      </c>
      <c r="F34" s="16">
        <f t="shared" si="0"/>
        <v>180</v>
      </c>
      <c r="G34" s="16">
        <v>200</v>
      </c>
      <c r="H34" s="16" t="s">
        <v>37</v>
      </c>
      <c r="K34" s="13"/>
      <c r="L34" s="13"/>
      <c r="M34" s="13"/>
      <c r="N34" s="13"/>
      <c r="O34" s="13"/>
      <c r="P34" s="13"/>
      <c r="Q34" s="13"/>
      <c r="R34" s="13"/>
      <c r="S34" s="13"/>
    </row>
    <row r="35" spans="2:21" x14ac:dyDescent="0.25">
      <c r="C35" s="17">
        <v>3.4722222222222203E-2</v>
      </c>
      <c r="D35" s="50">
        <v>519</v>
      </c>
      <c r="E35" s="16">
        <v>300</v>
      </c>
      <c r="F35" s="16">
        <f t="shared" si="0"/>
        <v>180</v>
      </c>
      <c r="G35" s="16">
        <v>200</v>
      </c>
      <c r="H35" s="16" t="s">
        <v>37</v>
      </c>
      <c r="K35" s="13"/>
      <c r="L35" s="13"/>
      <c r="M35" s="13"/>
      <c r="N35" s="13"/>
      <c r="O35" s="13"/>
      <c r="P35" s="13"/>
      <c r="Q35" s="13"/>
      <c r="R35" s="13"/>
      <c r="S35" s="13"/>
      <c r="U35" s="13"/>
    </row>
    <row r="36" spans="2:21" x14ac:dyDescent="0.25">
      <c r="C36" s="17">
        <v>3.8194444444444399E-2</v>
      </c>
      <c r="D36" s="16">
        <v>520</v>
      </c>
      <c r="E36" s="16">
        <v>300</v>
      </c>
      <c r="F36" s="18" t="s">
        <v>38</v>
      </c>
      <c r="G36" s="16">
        <v>200</v>
      </c>
      <c r="H36" s="16" t="s">
        <v>38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2:21" x14ac:dyDescent="0.25">
      <c r="B37" s="4" t="s">
        <v>48</v>
      </c>
      <c r="C37" s="52" t="s">
        <v>0</v>
      </c>
      <c r="D37" s="52" t="s">
        <v>2</v>
      </c>
      <c r="E37" s="52" t="s">
        <v>1</v>
      </c>
      <c r="F37" s="53" t="s">
        <v>39</v>
      </c>
      <c r="H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2:21" x14ac:dyDescent="0.25">
      <c r="B38" s="5"/>
      <c r="C38" s="54">
        <v>50</v>
      </c>
      <c r="D38" s="54">
        <v>-250</v>
      </c>
      <c r="E38" s="54">
        <v>250</v>
      </c>
      <c r="F38" s="51">
        <f t="shared" ref="F38:F41" si="1">E38-($E$43-$F$43)</f>
        <v>175</v>
      </c>
      <c r="J38" s="13"/>
    </row>
    <row r="39" spans="2:21" x14ac:dyDescent="0.25">
      <c r="C39" s="54">
        <v>100</v>
      </c>
      <c r="D39" s="54">
        <v>-240</v>
      </c>
      <c r="E39" s="54">
        <v>240</v>
      </c>
      <c r="F39" s="51">
        <f t="shared" si="1"/>
        <v>165</v>
      </c>
    </row>
    <row r="40" spans="2:21" x14ac:dyDescent="0.25">
      <c r="C40" s="54">
        <v>150</v>
      </c>
      <c r="D40" s="54">
        <v>-230</v>
      </c>
      <c r="E40" s="54">
        <v>230</v>
      </c>
      <c r="F40" s="51">
        <f t="shared" si="1"/>
        <v>155</v>
      </c>
    </row>
    <row r="41" spans="2:21" x14ac:dyDescent="0.25">
      <c r="C41" s="54">
        <v>200</v>
      </c>
      <c r="D41" s="54">
        <v>-220</v>
      </c>
      <c r="E41" s="54">
        <v>220</v>
      </c>
      <c r="F41" s="51">
        <f t="shared" si="1"/>
        <v>145</v>
      </c>
    </row>
    <row r="42" spans="2:21" x14ac:dyDescent="0.25">
      <c r="C42" s="54">
        <v>250</v>
      </c>
      <c r="D42" s="54">
        <v>-210</v>
      </c>
      <c r="E42" s="54">
        <v>210</v>
      </c>
      <c r="F42" s="51">
        <f>E42-($E$43-$F$43)</f>
        <v>135</v>
      </c>
    </row>
    <row r="43" spans="2:21" x14ac:dyDescent="0.25">
      <c r="C43" s="54">
        <v>300</v>
      </c>
      <c r="D43" s="54">
        <v>-200</v>
      </c>
      <c r="E43" s="54">
        <v>200</v>
      </c>
      <c r="F43" s="51">
        <v>125</v>
      </c>
    </row>
    <row r="44" spans="2:21" x14ac:dyDescent="0.25">
      <c r="C44" s="54">
        <v>350</v>
      </c>
      <c r="D44" s="54">
        <v>-190</v>
      </c>
      <c r="E44" s="54">
        <v>190</v>
      </c>
      <c r="F44" s="51">
        <f>E44-($E$43-$F$43)</f>
        <v>115</v>
      </c>
    </row>
    <row r="45" spans="2:21" x14ac:dyDescent="0.25">
      <c r="C45" s="54">
        <v>375</v>
      </c>
      <c r="D45" s="54">
        <v>-180</v>
      </c>
      <c r="E45" s="54">
        <v>180</v>
      </c>
      <c r="F45" s="51">
        <f>E45-($E$43-$F$43)</f>
        <v>105</v>
      </c>
    </row>
    <row r="46" spans="2:21" x14ac:dyDescent="0.25">
      <c r="C46" s="72" t="s">
        <v>41</v>
      </c>
      <c r="D46" s="72"/>
      <c r="E46" s="72"/>
    </row>
    <row r="47" spans="2:21" x14ac:dyDescent="0.25">
      <c r="C47" s="73" t="s">
        <v>3</v>
      </c>
      <c r="D47" s="73" t="s">
        <v>4</v>
      </c>
      <c r="E47" s="73" t="s">
        <v>17</v>
      </c>
    </row>
    <row r="48" spans="2:21" x14ac:dyDescent="0.25">
      <c r="C48" s="19">
        <f>AVERAGE(D38,D44)</f>
        <v>-220</v>
      </c>
      <c r="D48" s="19">
        <f>AVERAGE(F38,F44)</f>
        <v>145</v>
      </c>
      <c r="E48" s="19">
        <f>ABS(C48)+D48</f>
        <v>365</v>
      </c>
    </row>
    <row r="52" spans="1:20" x14ac:dyDescent="0.25">
      <c r="A52" s="15" t="s">
        <v>30</v>
      </c>
      <c r="B52" s="4" t="s">
        <v>14</v>
      </c>
      <c r="C52" s="61" t="s">
        <v>7</v>
      </c>
      <c r="D52" s="62"/>
      <c r="E52" s="31">
        <v>70</v>
      </c>
      <c r="F52" s="55" t="s">
        <v>21</v>
      </c>
      <c r="G52" s="56">
        <v>138</v>
      </c>
      <c r="H52" s="13"/>
      <c r="I52" s="13"/>
      <c r="J52" s="6"/>
      <c r="K52" s="7"/>
      <c r="L52" s="7"/>
      <c r="M52" s="1"/>
      <c r="N52" s="7"/>
      <c r="O52" s="8"/>
      <c r="P52" s="13"/>
      <c r="Q52" s="13"/>
      <c r="R52" s="13"/>
      <c r="S52" s="13"/>
      <c r="T52" s="13"/>
    </row>
    <row r="53" spans="1:20" x14ac:dyDescent="0.25">
      <c r="B53" s="13"/>
      <c r="C53" s="63" t="s">
        <v>6</v>
      </c>
      <c r="D53" s="64"/>
      <c r="E53" s="34">
        <v>0</v>
      </c>
      <c r="F53" s="3" t="s">
        <v>40</v>
      </c>
      <c r="G53" s="57" t="s">
        <v>22</v>
      </c>
      <c r="H53" s="13"/>
      <c r="I53" s="13"/>
      <c r="J53" s="13"/>
      <c r="K53" s="7"/>
      <c r="L53" s="7"/>
      <c r="M53" s="1"/>
      <c r="N53" s="7"/>
      <c r="O53" s="9"/>
      <c r="P53" s="13"/>
      <c r="Q53" s="13"/>
      <c r="R53" s="13"/>
      <c r="S53" s="13"/>
      <c r="T53" s="13"/>
    </row>
    <row r="54" spans="1:20" x14ac:dyDescent="0.25">
      <c r="B54" s="13"/>
      <c r="C54" s="63" t="s">
        <v>26</v>
      </c>
      <c r="D54" s="64"/>
      <c r="E54" s="34">
        <v>0.95</v>
      </c>
      <c r="F54" s="3" t="s">
        <v>23</v>
      </c>
      <c r="G54" s="58" t="s">
        <v>20</v>
      </c>
      <c r="H54" s="13"/>
      <c r="I54" s="13"/>
      <c r="J54" s="8"/>
      <c r="K54" s="13"/>
      <c r="L54" s="8"/>
      <c r="M54" s="14"/>
      <c r="N54" s="8"/>
      <c r="O54" s="10"/>
      <c r="P54" s="13"/>
      <c r="Q54" s="13"/>
      <c r="R54" s="13"/>
      <c r="S54" s="13"/>
      <c r="T54" s="13"/>
    </row>
    <row r="55" spans="1:20" x14ac:dyDescent="0.25">
      <c r="B55" s="13"/>
      <c r="C55" s="63" t="s">
        <v>27</v>
      </c>
      <c r="D55" s="64"/>
      <c r="E55" s="34">
        <v>0.95</v>
      </c>
      <c r="F55" s="3" t="s">
        <v>25</v>
      </c>
      <c r="G55" s="58" t="s">
        <v>42</v>
      </c>
      <c r="H55" s="13"/>
      <c r="I55" s="13"/>
      <c r="J55" s="8"/>
      <c r="K55" s="8"/>
      <c r="L55" s="8"/>
      <c r="M55" s="1"/>
      <c r="N55" s="8"/>
      <c r="O55" s="13"/>
      <c r="P55" s="13"/>
      <c r="Q55" s="13"/>
      <c r="R55" s="13"/>
      <c r="S55" s="13"/>
      <c r="T55" s="13"/>
    </row>
    <row r="56" spans="1:20" x14ac:dyDescent="0.25">
      <c r="B56" s="13"/>
      <c r="C56" s="78" t="s">
        <v>5</v>
      </c>
      <c r="D56" s="79"/>
      <c r="E56" s="80">
        <f>TAN(ACOS(E54))*E52</f>
        <v>23.007887362520425</v>
      </c>
      <c r="F56" s="3" t="s">
        <v>50</v>
      </c>
      <c r="G56" s="58" t="s">
        <v>20</v>
      </c>
      <c r="H56" s="13"/>
      <c r="I56" s="13"/>
      <c r="J56" s="8"/>
      <c r="K56" s="11"/>
      <c r="L56" s="11"/>
      <c r="M56" s="12"/>
      <c r="N56" s="8"/>
      <c r="O56" s="10"/>
      <c r="P56" s="13"/>
      <c r="Q56" s="13"/>
      <c r="R56" s="13"/>
      <c r="S56" s="13"/>
      <c r="T56" s="13"/>
    </row>
    <row r="57" spans="1:20" x14ac:dyDescent="0.25">
      <c r="B57" s="13"/>
      <c r="C57" s="81" t="s">
        <v>8</v>
      </c>
      <c r="D57" s="82"/>
      <c r="E57" s="83">
        <f>TAN(ACOS(E55*-1))*E52</f>
        <v>-23.007887362520453</v>
      </c>
      <c r="F57" s="59"/>
      <c r="G57" s="60"/>
      <c r="H57" s="13"/>
      <c r="I57" s="13"/>
      <c r="J57" s="8"/>
      <c r="K57" s="11"/>
      <c r="L57" s="11"/>
      <c r="M57" s="12"/>
      <c r="N57" s="8"/>
      <c r="O57" s="8"/>
      <c r="P57" s="13"/>
      <c r="Q57" s="13"/>
      <c r="R57" s="13"/>
      <c r="S57" s="13"/>
      <c r="T57" s="13"/>
    </row>
    <row r="58" spans="1:20" x14ac:dyDescent="0.25">
      <c r="B58" s="4" t="s">
        <v>49</v>
      </c>
      <c r="C58" s="20" t="s">
        <v>10</v>
      </c>
      <c r="D58" s="21"/>
      <c r="E58" s="84">
        <v>40</v>
      </c>
      <c r="F58" s="13"/>
      <c r="G58" s="13"/>
      <c r="H58" s="13"/>
      <c r="I58" s="13"/>
      <c r="J58" s="13"/>
      <c r="K58" s="13"/>
      <c r="L58" s="13"/>
    </row>
    <row r="59" spans="1:20" x14ac:dyDescent="0.25">
      <c r="B59" s="13"/>
      <c r="C59" s="23" t="s">
        <v>11</v>
      </c>
      <c r="D59" s="24"/>
      <c r="E59" s="85">
        <v>-25</v>
      </c>
      <c r="F59" s="13"/>
      <c r="G59" s="13"/>
      <c r="H59" s="13"/>
      <c r="I59" s="13"/>
      <c r="J59" s="13"/>
      <c r="K59" s="13"/>
      <c r="L59" s="13"/>
    </row>
    <row r="60" spans="1:20" x14ac:dyDescent="0.25">
      <c r="B60" s="13"/>
      <c r="C60" s="23" t="s">
        <v>12</v>
      </c>
      <c r="D60" s="24"/>
      <c r="E60" s="85">
        <v>40</v>
      </c>
      <c r="F60" s="13"/>
      <c r="G60" s="13"/>
      <c r="H60" s="13"/>
      <c r="I60" s="13"/>
      <c r="J60" s="13"/>
      <c r="K60" s="13"/>
      <c r="L60" s="13"/>
    </row>
    <row r="61" spans="1:20" x14ac:dyDescent="0.25">
      <c r="B61" s="13"/>
      <c r="C61" s="26" t="s">
        <v>9</v>
      </c>
      <c r="D61" s="27"/>
      <c r="E61" s="86">
        <v>-40</v>
      </c>
      <c r="F61" s="13"/>
      <c r="G61" s="13"/>
      <c r="H61" s="13"/>
      <c r="I61" s="13"/>
      <c r="J61" s="13"/>
      <c r="K61" s="13"/>
      <c r="L61" s="13"/>
    </row>
    <row r="62" spans="1:20" x14ac:dyDescent="0.25">
      <c r="A62" s="2"/>
      <c r="B62" s="4" t="s">
        <v>13</v>
      </c>
      <c r="C62" s="41" t="s">
        <v>0</v>
      </c>
      <c r="D62" s="41" t="s">
        <v>2</v>
      </c>
      <c r="E62" s="41" t="s">
        <v>1</v>
      </c>
      <c r="F62" s="2"/>
      <c r="G62" s="2"/>
      <c r="H62" s="2"/>
      <c r="I62" s="2"/>
      <c r="J62" s="2"/>
      <c r="K62" s="2"/>
      <c r="L62" s="2"/>
    </row>
    <row r="63" spans="1:20" x14ac:dyDescent="0.25">
      <c r="B63" s="13"/>
      <c r="C63" s="42">
        <v>0</v>
      </c>
      <c r="D63" s="42">
        <v>-40</v>
      </c>
      <c r="E63" s="42">
        <v>40</v>
      </c>
      <c r="F63" s="13" t="s">
        <v>15</v>
      </c>
      <c r="G63" s="13"/>
      <c r="H63" s="13"/>
      <c r="I63" s="13"/>
      <c r="J63" s="13"/>
      <c r="K63" s="13"/>
      <c r="L63" s="13"/>
    </row>
    <row r="64" spans="1:20" x14ac:dyDescent="0.25">
      <c r="B64" s="13"/>
      <c r="C64" s="42">
        <v>10</v>
      </c>
      <c r="D64" s="42">
        <v>-40</v>
      </c>
      <c r="E64" s="42">
        <v>40</v>
      </c>
      <c r="F64" s="13"/>
      <c r="G64" s="13"/>
      <c r="H64" s="13"/>
      <c r="I64" s="13"/>
      <c r="J64" s="13"/>
      <c r="K64" s="13"/>
      <c r="L64" s="13"/>
    </row>
    <row r="65" spans="2:20" x14ac:dyDescent="0.25">
      <c r="B65" s="13"/>
      <c r="C65" s="42">
        <v>20</v>
      </c>
      <c r="D65" s="42">
        <v>-40</v>
      </c>
      <c r="E65" s="42">
        <v>40</v>
      </c>
      <c r="F65" s="13"/>
      <c r="G65" s="13"/>
      <c r="H65" s="13"/>
      <c r="I65" s="13"/>
      <c r="J65" s="13"/>
      <c r="K65" s="13"/>
      <c r="L65" s="13"/>
    </row>
    <row r="66" spans="2:20" x14ac:dyDescent="0.25">
      <c r="B66" s="13"/>
      <c r="C66" s="42">
        <v>30</v>
      </c>
      <c r="D66" s="42">
        <v>-40</v>
      </c>
      <c r="E66" s="42">
        <v>40</v>
      </c>
      <c r="F66" s="13"/>
      <c r="G66" s="13"/>
      <c r="H66" s="13"/>
      <c r="I66" s="13"/>
      <c r="J66" s="13"/>
      <c r="K66" s="13"/>
      <c r="L66" s="13"/>
    </row>
    <row r="67" spans="2:20" x14ac:dyDescent="0.25">
      <c r="B67" s="13"/>
      <c r="C67" s="42">
        <v>40</v>
      </c>
      <c r="D67" s="42">
        <v>-40</v>
      </c>
      <c r="E67" s="42">
        <v>40</v>
      </c>
      <c r="F67" s="13"/>
      <c r="G67" s="13"/>
      <c r="H67" s="13"/>
      <c r="I67" s="13"/>
      <c r="J67" s="13"/>
      <c r="K67" s="13"/>
      <c r="L67" s="13"/>
    </row>
    <row r="68" spans="2:20" x14ac:dyDescent="0.25">
      <c r="B68" s="13"/>
      <c r="C68" s="42">
        <v>50</v>
      </c>
      <c r="D68" s="42">
        <v>-40</v>
      </c>
      <c r="E68" s="42">
        <v>40</v>
      </c>
      <c r="F68" s="13"/>
      <c r="G68" s="13"/>
      <c r="H68" s="13"/>
      <c r="I68" s="13"/>
      <c r="J68" s="13"/>
      <c r="K68" s="13"/>
      <c r="L68" s="13"/>
    </row>
    <row r="69" spans="2:20" x14ac:dyDescent="0.25">
      <c r="B69" s="13"/>
      <c r="C69" s="42">
        <v>60</v>
      </c>
      <c r="D69" s="42">
        <v>-40</v>
      </c>
      <c r="E69" s="42">
        <v>40</v>
      </c>
      <c r="G69" s="13"/>
      <c r="H69" s="13"/>
      <c r="I69" s="13"/>
      <c r="J69" s="13"/>
      <c r="K69" s="13"/>
      <c r="L69" s="13"/>
    </row>
    <row r="70" spans="2:20" x14ac:dyDescent="0.25">
      <c r="B70" s="13"/>
      <c r="C70" s="42">
        <v>70</v>
      </c>
      <c r="D70" s="42">
        <v>-25</v>
      </c>
      <c r="E70" s="42">
        <v>40</v>
      </c>
      <c r="F70" s="13" t="s">
        <v>16</v>
      </c>
      <c r="G70" s="13"/>
      <c r="H70" s="13"/>
      <c r="I70" s="13"/>
      <c r="J70" s="13"/>
      <c r="K70" s="13"/>
      <c r="L70" s="13"/>
    </row>
    <row r="71" spans="2:20" x14ac:dyDescent="0.25">
      <c r="B71" s="4" t="s">
        <v>18</v>
      </c>
      <c r="C71" s="66" t="s">
        <v>19</v>
      </c>
      <c r="D71" s="67" t="s">
        <v>20</v>
      </c>
      <c r="E71" s="68"/>
      <c r="F71" s="13"/>
      <c r="G71" s="13"/>
      <c r="H71" s="13"/>
      <c r="I71" s="13"/>
      <c r="J71" s="13"/>
      <c r="K71" s="13"/>
      <c r="L71" s="13"/>
    </row>
    <row r="72" spans="2:20" x14ac:dyDescent="0.25">
      <c r="B72" s="13"/>
      <c r="C72" s="69" t="s">
        <v>28</v>
      </c>
      <c r="D72" s="70"/>
      <c r="E72" s="71"/>
      <c r="F72" s="13"/>
      <c r="G72" s="13"/>
      <c r="H72" s="13"/>
      <c r="I72" s="13"/>
      <c r="J72" s="13"/>
      <c r="K72" s="13"/>
      <c r="L72" s="13"/>
    </row>
    <row r="73" spans="2:20" x14ac:dyDescent="0.25">
      <c r="B73" s="13"/>
      <c r="C73" s="87" t="s">
        <v>3</v>
      </c>
      <c r="D73" s="87" t="s">
        <v>4</v>
      </c>
      <c r="E73" s="87" t="s">
        <v>17</v>
      </c>
      <c r="F73" s="13"/>
      <c r="G73" s="13"/>
      <c r="H73" s="13"/>
      <c r="I73" s="13"/>
      <c r="J73" s="13"/>
      <c r="K73" s="13"/>
      <c r="L73" s="13"/>
    </row>
    <row r="74" spans="2:20" x14ac:dyDescent="0.25">
      <c r="B74" s="13"/>
      <c r="C74" s="65">
        <f>AVERAGE(D63,D70)</f>
        <v>-32.5</v>
      </c>
      <c r="D74" s="65">
        <f>AVERAGE(E63,E70)</f>
        <v>40</v>
      </c>
      <c r="E74" s="65">
        <f>ABS(C74)+D74</f>
        <v>72.5</v>
      </c>
      <c r="F74" s="13"/>
      <c r="G74" s="13"/>
      <c r="H74" s="13"/>
      <c r="I74" s="13"/>
      <c r="J74" s="13"/>
      <c r="K74" s="13"/>
      <c r="L74" s="13"/>
    </row>
    <row r="75" spans="2:20" x14ac:dyDescent="0.25">
      <c r="B75" s="4" t="s">
        <v>31</v>
      </c>
      <c r="C75" s="16"/>
      <c r="D75" s="88" t="s">
        <v>32</v>
      </c>
      <c r="E75" s="88" t="s">
        <v>34</v>
      </c>
      <c r="F75" s="88" t="s">
        <v>33</v>
      </c>
      <c r="G75" s="88" t="s">
        <v>35</v>
      </c>
      <c r="H75" s="88" t="s">
        <v>31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2:20" x14ac:dyDescent="0.25">
      <c r="B76" s="13"/>
      <c r="C76" s="17">
        <v>0</v>
      </c>
      <c r="D76" s="74">
        <v>138</v>
      </c>
      <c r="E76" s="16">
        <v>10</v>
      </c>
      <c r="F76" s="18" t="s">
        <v>38</v>
      </c>
      <c r="G76" s="16">
        <v>-5</v>
      </c>
      <c r="H76" s="16" t="s">
        <v>38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x14ac:dyDescent="0.25">
      <c r="B77" s="13"/>
      <c r="C77" s="17">
        <v>3.472222222222222E-3</v>
      </c>
      <c r="D77" s="74">
        <v>138.5</v>
      </c>
      <c r="E77" s="16">
        <v>10</v>
      </c>
      <c r="F77" s="18" t="s">
        <v>38</v>
      </c>
      <c r="G77" s="16">
        <v>-6</v>
      </c>
      <c r="H77" s="16" t="s">
        <v>38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2:20" x14ac:dyDescent="0.25">
      <c r="B78" s="13"/>
      <c r="C78" s="17">
        <v>6.9444444444444397E-3</v>
      </c>
      <c r="D78" s="74">
        <v>139</v>
      </c>
      <c r="E78" s="16">
        <v>10</v>
      </c>
      <c r="F78" s="18" t="s">
        <v>38</v>
      </c>
      <c r="G78" s="16">
        <v>-7</v>
      </c>
      <c r="H78" s="16" t="s">
        <v>38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2:20" x14ac:dyDescent="0.25">
      <c r="B79" s="13"/>
      <c r="C79" s="17">
        <v>1.0416666666666701E-2</v>
      </c>
      <c r="D79" s="74">
        <v>139.5</v>
      </c>
      <c r="E79" s="16">
        <v>10</v>
      </c>
      <c r="F79" s="18" t="s">
        <v>38</v>
      </c>
      <c r="G79" s="16">
        <v>-8</v>
      </c>
      <c r="H79" s="16" t="s">
        <v>38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2:20" x14ac:dyDescent="0.25">
      <c r="B80" s="13"/>
      <c r="C80" s="17">
        <v>1.38888888888889E-2</v>
      </c>
      <c r="D80" s="74">
        <v>140</v>
      </c>
      <c r="E80" s="16">
        <v>10</v>
      </c>
      <c r="F80" s="18" t="s">
        <v>38</v>
      </c>
      <c r="G80" s="16">
        <v>-8</v>
      </c>
      <c r="H80" s="16" t="s">
        <v>38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2:20" x14ac:dyDescent="0.25">
      <c r="B81" s="13"/>
      <c r="C81" s="17">
        <v>1.7361111111111101E-2</v>
      </c>
      <c r="D81" s="74">
        <v>140.5</v>
      </c>
      <c r="E81" s="16">
        <v>10</v>
      </c>
      <c r="F81" s="18" t="s">
        <v>38</v>
      </c>
      <c r="G81" s="16">
        <v>-8</v>
      </c>
      <c r="H81" s="16" t="s">
        <v>38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2:20" x14ac:dyDescent="0.25">
      <c r="B82" s="13"/>
      <c r="C82" s="17">
        <v>2.0833333333333301E-2</v>
      </c>
      <c r="D82" s="74">
        <v>141</v>
      </c>
      <c r="E82" s="16">
        <v>10</v>
      </c>
      <c r="F82" s="18" t="s">
        <v>38</v>
      </c>
      <c r="G82" s="16">
        <v>-10</v>
      </c>
      <c r="H82" s="16" t="s">
        <v>38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2:20" x14ac:dyDescent="0.25">
      <c r="B83" s="13"/>
      <c r="C83" s="17">
        <v>2.4305555555555601E-2</v>
      </c>
      <c r="D83" s="74">
        <v>141.5</v>
      </c>
      <c r="E83" s="16">
        <v>10</v>
      </c>
      <c r="F83" s="18" t="s">
        <v>38</v>
      </c>
      <c r="G83" s="16">
        <v>-20</v>
      </c>
      <c r="H83" s="16" t="s">
        <v>38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2:20" x14ac:dyDescent="0.25">
      <c r="B84" s="13"/>
      <c r="C84" s="17">
        <v>2.7777777777777801E-2</v>
      </c>
      <c r="D84" s="75">
        <v>144</v>
      </c>
      <c r="E84" s="16">
        <v>10</v>
      </c>
      <c r="F84" s="16">
        <f>-40*0.9</f>
        <v>-36</v>
      </c>
      <c r="G84" s="16">
        <v>-30</v>
      </c>
      <c r="H84" s="16" t="s">
        <v>38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2:20" x14ac:dyDescent="0.25">
      <c r="B85" s="13"/>
      <c r="C85" s="17">
        <v>3.125E-2</v>
      </c>
      <c r="D85" s="75">
        <v>144</v>
      </c>
      <c r="E85" s="16">
        <v>10</v>
      </c>
      <c r="F85" s="16">
        <f t="shared" ref="F85:F86" si="2">-40*0.9</f>
        <v>-36</v>
      </c>
      <c r="G85" s="16">
        <v>-40</v>
      </c>
      <c r="H85" s="16" t="s">
        <v>37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2:20" x14ac:dyDescent="0.25">
      <c r="B86" s="13"/>
      <c r="C86" s="17">
        <v>3.4722222222222203E-2</v>
      </c>
      <c r="D86" s="75">
        <v>144</v>
      </c>
      <c r="E86" s="16">
        <v>10</v>
      </c>
      <c r="F86" s="16">
        <f t="shared" si="2"/>
        <v>-36</v>
      </c>
      <c r="G86" s="16">
        <v>-40</v>
      </c>
      <c r="H86" s="16" t="s">
        <v>37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2:20" x14ac:dyDescent="0.25">
      <c r="B87" s="13"/>
      <c r="C87" s="17">
        <v>3.8194444444444399E-2</v>
      </c>
      <c r="D87" s="74">
        <v>140</v>
      </c>
      <c r="E87" s="16">
        <v>10</v>
      </c>
      <c r="F87" s="18" t="s">
        <v>38</v>
      </c>
      <c r="G87" s="16">
        <v>200</v>
      </c>
      <c r="H87" s="16" t="s">
        <v>38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2:20" x14ac:dyDescent="0.25">
      <c r="B88" s="4" t="s">
        <v>48</v>
      </c>
      <c r="C88" s="90" t="s">
        <v>0</v>
      </c>
      <c r="D88" s="90" t="s">
        <v>2</v>
      </c>
      <c r="E88" s="90" t="s">
        <v>1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2:20" x14ac:dyDescent="0.25">
      <c r="B89" s="5" t="s">
        <v>51</v>
      </c>
      <c r="C89" s="73">
        <v>0</v>
      </c>
      <c r="D89" s="73">
        <v>-40</v>
      </c>
      <c r="E89" s="73">
        <v>40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2:20" x14ac:dyDescent="0.25">
      <c r="B90" s="13"/>
      <c r="C90" s="73">
        <v>10</v>
      </c>
      <c r="D90" s="73">
        <v>-40</v>
      </c>
      <c r="E90" s="73">
        <v>40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2:20" x14ac:dyDescent="0.25">
      <c r="B91" s="13"/>
      <c r="C91" s="73">
        <v>20</v>
      </c>
      <c r="D91" s="73">
        <v>-40</v>
      </c>
      <c r="E91" s="73">
        <v>40</v>
      </c>
      <c r="F91" s="91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2:20" x14ac:dyDescent="0.25">
      <c r="B92" s="13"/>
      <c r="C92" s="73">
        <v>30</v>
      </c>
      <c r="D92" s="73">
        <v>-40</v>
      </c>
      <c r="E92" s="73">
        <v>40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2:20" x14ac:dyDescent="0.25">
      <c r="B93" s="13"/>
      <c r="C93" s="73">
        <v>40</v>
      </c>
      <c r="D93" s="73">
        <v>-40</v>
      </c>
      <c r="E93" s="73">
        <v>40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2:20" x14ac:dyDescent="0.25">
      <c r="B94" s="13"/>
      <c r="C94" s="73">
        <v>50</v>
      </c>
      <c r="D94" s="73">
        <v>-40</v>
      </c>
      <c r="E94" s="73">
        <v>40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2:20" x14ac:dyDescent="0.25">
      <c r="B95" s="13"/>
      <c r="C95" s="73">
        <v>60</v>
      </c>
      <c r="D95" s="73">
        <v>-40</v>
      </c>
      <c r="E95" s="73">
        <v>40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2:20" x14ac:dyDescent="0.25">
      <c r="B96" s="13"/>
      <c r="C96" s="73">
        <v>70</v>
      </c>
      <c r="D96" s="73">
        <v>-25</v>
      </c>
      <c r="E96" s="73">
        <v>40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2:20" x14ac:dyDescent="0.25">
      <c r="B97" s="13"/>
      <c r="C97" s="72" t="s">
        <v>41</v>
      </c>
      <c r="D97" s="72"/>
      <c r="E97" s="72"/>
      <c r="F97" s="89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2:20" x14ac:dyDescent="0.25">
      <c r="B98" s="13"/>
      <c r="C98" s="73" t="s">
        <v>3</v>
      </c>
      <c r="D98" s="73" t="s">
        <v>4</v>
      </c>
      <c r="E98" s="73" t="s">
        <v>17</v>
      </c>
      <c r="F98" s="89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2:20" x14ac:dyDescent="0.25">
      <c r="B99" s="13"/>
      <c r="C99" s="92">
        <f>AVERAGE(D89,D96)</f>
        <v>-32.5</v>
      </c>
      <c r="D99" s="92">
        <f>AVERAGE(E89,E96)</f>
        <v>40</v>
      </c>
      <c r="E99" s="92">
        <f>ABS(C99)+D99</f>
        <v>72.5</v>
      </c>
      <c r="F99" s="89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2:20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2:20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</sheetData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Cao, Roger</dc:creator>
  <cp:lastModifiedBy>Risa Holland</cp:lastModifiedBy>
  <dcterms:created xsi:type="dcterms:W3CDTF">2022-07-19T20:50:38Z</dcterms:created>
  <dcterms:modified xsi:type="dcterms:W3CDTF">2022-07-26T19:10:03Z</dcterms:modified>
</cp:coreProperties>
</file>