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240" windowHeight="11820" tabRatio="700"/>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5" i="7" l="1"/>
  <c r="G36" i="7" s="1"/>
  <c r="G35" i="6"/>
  <c r="G36" i="6" s="1"/>
  <c r="G35" i="5"/>
  <c r="G36" i="5" s="1"/>
  <c r="G36" i="4"/>
  <c r="G35" i="4"/>
  <c r="G35" i="2"/>
  <c r="G36" i="2" s="1"/>
  <c r="F19" i="7" l="1"/>
  <c r="M33" i="7" s="1"/>
  <c r="F19" i="6"/>
  <c r="M33" i="6" s="1"/>
  <c r="F19" i="5"/>
  <c r="M33" i="5" s="1"/>
  <c r="F19" i="4"/>
  <c r="M33" i="4" s="1"/>
  <c r="F19" i="2"/>
  <c r="M33" i="2" s="1"/>
  <c r="H39" i="7"/>
  <c r="H38" i="7"/>
  <c r="H39" i="6"/>
  <c r="H38" i="6"/>
  <c r="H39" i="2"/>
  <c r="H38" i="2"/>
  <c r="F33" i="5" l="1"/>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E33" i="4"/>
  <c r="I33" i="4"/>
  <c r="H33" i="2"/>
  <c r="I33" i="2"/>
  <c r="F33" i="2"/>
  <c r="J33" i="2"/>
  <c r="N33" i="2"/>
  <c r="G33" i="2"/>
  <c r="K33" i="2"/>
  <c r="L33" i="2"/>
  <c r="E33" i="2"/>
  <c r="G37" i="6" l="1"/>
  <c r="G40" i="6" s="1"/>
  <c r="G41" i="6" s="1"/>
  <c r="G37" i="4"/>
  <c r="G40" i="4" s="1"/>
  <c r="G41" i="4" s="1"/>
  <c r="G37" i="5"/>
  <c r="G40" i="5" s="1"/>
  <c r="G41" i="5" s="1"/>
  <c r="G37" i="7"/>
  <c r="G40" i="7" s="1"/>
  <c r="G41" i="7" s="1"/>
  <c r="G37" i="2"/>
  <c r="G40" i="2" s="1"/>
  <c r="G41" i="2" s="1"/>
  <c r="F16" i="1"/>
  <c r="E30" i="1" s="1"/>
  <c r="H36" i="1"/>
  <c r="H35" i="1"/>
  <c r="G32" i="1"/>
  <c r="G33" i="1" s="1"/>
  <c r="J30" i="1" l="1"/>
  <c r="L30" i="1"/>
  <c r="I30" i="1"/>
  <c r="N30" i="1"/>
  <c r="F30" i="1"/>
  <c r="K30" i="1"/>
  <c r="G30" i="1"/>
  <c r="M30" i="1"/>
  <c r="H30" i="1"/>
  <c r="G34" i="1" l="1"/>
  <c r="G37" i="1" l="1"/>
  <c r="G38" i="1" s="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<sst xmlns="http://schemas.openxmlformats.org/spreadsheetml/2006/main" count="357" uniqueCount="54">
  <si>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</si>
  <si>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</si>
  <si>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</si>
  <si>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</si>
  <si>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</si>
  <si>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</si>
  <si>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</si>
  <si>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</si>
  <si>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</si>
  <si>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</si>
  <si>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</si>
  <si>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</si>
  <si>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</si>
  <si>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</si>
  <si>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</si>
  <si>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</si>
  <si>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</si>
  <si>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</si>
  <si>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</si>
  <si>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</si>
  <si>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</si>
  <si>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</si>
  <si>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</si>
  <si>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</si>
  <si>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</si>
  <si>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</si>
  <si>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</si>
  <si>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</si>
  <si>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</si>
  <si>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</si>
  <si>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</si>
  <si>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</si>
  <si>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</si>
  <si>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</si>
  <si>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</si>
  <si>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</si>
  <si>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</si>
  <si>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</si>
  <si>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</si>
  <si>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</si>
  <si>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</si>
  <si>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</si>
  <si>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</si>
  <si>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</si>
  <si>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</si>
  <si>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</si>
  <si>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</si>
  <si>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</si>
  <si>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</si>
  <si>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</si>
  <si>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</si>
  <si>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</si>
  <si>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</si>
  <si>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2018/19 2nd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</si>
</sst>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42">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6" fillId="0" borderId="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alignment wrapText="1"/>
    </xf>
    <xf numFmtId="0" fontId="24" fillId="0" borderId="0"/>
    <xf numFmtId="0" fontId="1" fillId="0" borderId="0"/>
    <xf numFmtId="9" fontId="24" fillId="0" borderId="0" applyFont="0" applyFill="0" applyBorder="0" applyAlignment="0" applyProtection="0"/>
  </cellStyleXfs>
  <cellXfs count="116">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4" fontId="12" fillId="6" borderId="15" xfId="1" applyNumberFormat="1" applyFont="1" applyFill="1" applyBorder="1" applyAlignment="1" applyProtection="1">
      <alignment horizontal="center" vertical="center"/>
      <protection locked="0"/>
    </xf>
    <xf numFmtId="165" fontId="11" fillId="6" borderId="11" xfId="2" applyNumberFormat="1" applyFont="1" applyFill="1" applyBorder="1" applyAlignment="1">
      <alignment horizontal="center" vertical="center"/>
    </xf>
    <xf numFmtId="166" fontId="11" fillId="6" borderId="23" xfId="2" applyNumberFormat="1" applyFont="1" applyFill="1" applyBorder="1" applyAlignment="1">
      <alignment horizontal="center" vertical="center"/>
    </xf>
    <xf numFmtId="165" fontId="11" fillId="6" borderId="11" xfId="2" applyNumberFormat="1" applyFont="1" applyFill="1" applyBorder="1" applyAlignment="1">
      <alignment horizontal="center" vertical="center"/>
    </xf>
    <xf numFmtId="0" fontId="4" fillId="4" borderId="2" xfId="0" applyFont="1" applyFill="1" applyBorder="1" applyAlignment="1">
      <alignment vertical="center"/>
    </xf>
    <xf numFmtId="166" fontId="11" fillId="6" borderId="23" xfId="2" applyNumberFormat="1" applyFont="1" applyFill="1" applyBorder="1" applyAlignment="1">
      <alignment horizontal="center" vertical="center"/>
    </xf>
    <xf numFmtId="44" fontId="0" fillId="0" borderId="0" xfId="0" applyNumberFormat="1"/>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xf numFmtId="171" fontId="17" fillId="9" borderId="38" xfId="3" applyNumberFormat="1" applyFont="1" applyFill="1" applyBorder="1" applyAlignment="1" applyProtection="1">
      <alignment horizontal="right" vertical="center"/>
      <protection locked="0"/>
    </xf>
    <xf numFmtId="171" fontId="17" fillId="9" borderId="40" xfId="3" applyNumberFormat="1" applyFont="1" applyFill="1" applyBorder="1" applyAlignment="1" applyProtection="1">
      <alignment horizontal="right" vertical="center"/>
      <protection locked="0"/>
    </xf>
    <xf numFmtId="44" fontId="26" fillId="0" borderId="0" xfId="2" applyFont="1"/>
  </cellXfs>
  <cellStyles count="30">
    <cellStyle name="Comma" xfId="1" builtinId="3"/>
    <cellStyle name="Comma 2" xfId="7"/>
    <cellStyle name="Comma 2 2" xfId="14"/>
    <cellStyle name="Comma 2 3" xfId="21"/>
    <cellStyle name="Comma 3" xfId="13"/>
    <cellStyle name="Comma 3 2" xfId="22"/>
    <cellStyle name="Comma 4" xfId="6"/>
    <cellStyle name="Currency" xfId="2" builtinId="4"/>
    <cellStyle name="Currency 2" xfId="15"/>
    <cellStyle name="Currency 2 2" xfId="24"/>
    <cellStyle name="Currency 3" xfId="25"/>
    <cellStyle name="Currency 4" xfId="23"/>
    <cellStyle name="Hyperlink" xfId="4" builtinId="8"/>
    <cellStyle name="Normal" xfId="0" builtinId="0"/>
    <cellStyle name="Normal 2" xfId="8"/>
    <cellStyle name="Normal 2 2" xfId="9"/>
    <cellStyle name="Normal 2 2 2" xfId="26"/>
    <cellStyle name="Normal 2 3" xfId="16"/>
    <cellStyle name="Normal 3" xfId="19"/>
    <cellStyle name="Normal 4" xfId="5"/>
    <cellStyle name="Normal 4 3" xfId="10"/>
    <cellStyle name="Normal 4 3 2" xfId="27"/>
    <cellStyle name="Normal 5" xfId="20"/>
    <cellStyle name="Normal 6" xfId="11"/>
    <cellStyle name="Normal 6 2" xfId="17"/>
    <cellStyle name="Normal 6 3" xfId="28"/>
    <cellStyle name="Percent" xfId="3" builtinId="5"/>
    <cellStyle name="Percent 2" xfId="18"/>
    <cellStyle name="Percent 2 2" xfId="29"/>
    <cellStyle name="Percent 3" xfId="12"/>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abSelected="1"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53</v>
      </c>
      <c r="D2" s="6"/>
      <c r="E2" s="6"/>
      <c r="F2" s="6"/>
      <c r="G2" s="6"/>
      <c r="H2" s="6"/>
      <c r="I2" s="6"/>
      <c r="J2" s="6"/>
      <c r="K2" s="6"/>
      <c r="L2" s="6"/>
      <c r="M2" s="6"/>
      <c r="N2" s="6"/>
      <c r="O2" s="6"/>
      <c r="P2" s="6"/>
      <c r="Q2" s="7"/>
    </row>
    <row r="3" spans="1:22" ht="52.5" customHeight="1" x14ac:dyDescent="0.25">
      <c r="A3" s="8"/>
      <c r="B3" s="107" t="s">
        <v>0</v>
      </c>
      <c r="C3" s="107"/>
      <c r="D3" s="107"/>
      <c r="E3" s="107"/>
      <c r="F3" s="107"/>
      <c r="G3" s="107"/>
      <c r="H3" s="107"/>
      <c r="I3" s="107"/>
      <c r="J3" s="107"/>
      <c r="K3" s="107"/>
      <c r="L3" s="107"/>
      <c r="M3" s="107"/>
      <c r="N3" s="107"/>
      <c r="O3" s="107"/>
      <c r="P3" s="107"/>
      <c r="Q3" s="107"/>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75" thickBot="1" x14ac:dyDescent="0.3">
      <c r="A12" s="3"/>
      <c r="B12" s="1"/>
      <c r="D12" s="1"/>
      <c r="E12" s="1"/>
      <c r="F12" s="1"/>
      <c r="G12" s="1"/>
      <c r="H12" s="1"/>
      <c r="I12" s="1"/>
      <c r="J12" s="1"/>
      <c r="K12" s="1"/>
      <c r="L12" s="1"/>
      <c r="M12" s="1"/>
      <c r="N12" s="1"/>
      <c r="O12" s="1"/>
      <c r="P12" s="1"/>
    </row>
    <row r="13" spans="1:22" x14ac:dyDescent="0.25">
      <c r="A13" s="3"/>
      <c r="B13" s="18"/>
      <c r="C13" s="19" t="s">
        <v>9</v>
      </c>
      <c r="D13" s="20"/>
      <c r="E13" s="21"/>
      <c r="F13" s="22" t="s">
        <v>10</v>
      </c>
      <c r="G13" s="1"/>
      <c r="H13" s="23"/>
      <c r="I13" s="23"/>
      <c r="J13" s="23"/>
      <c r="K13" s="23"/>
      <c r="L13" s="23"/>
      <c r="M13" s="23"/>
      <c r="N13" s="23"/>
      <c r="O13" s="23"/>
      <c r="P13" s="23"/>
    </row>
    <row r="14" spans="1:22" x14ac:dyDescent="0.25">
      <c r="A14" s="3"/>
      <c r="B14" s="24"/>
      <c r="C14" s="25" t="s">
        <v>11</v>
      </c>
      <c r="D14" s="17"/>
      <c r="E14" s="26"/>
      <c r="F14" s="27" t="s">
        <v>12</v>
      </c>
      <c r="G14" s="1"/>
      <c r="H14" s="23"/>
      <c r="I14" s="23"/>
      <c r="J14" s="23"/>
      <c r="K14" s="23"/>
      <c r="L14" s="23"/>
      <c r="M14" s="23"/>
      <c r="N14" s="23"/>
      <c r="O14" s="23"/>
      <c r="P14" s="23"/>
    </row>
    <row r="15" spans="1:22" ht="15.75" thickBot="1" x14ac:dyDescent="0.3">
      <c r="A15" s="3"/>
      <c r="B15" s="28"/>
      <c r="C15" s="29" t="s">
        <v>13</v>
      </c>
      <c r="D15" s="30"/>
      <c r="E15" s="31"/>
      <c r="F15" s="95">
        <v>0</v>
      </c>
      <c r="G15" s="1"/>
      <c r="H15" s="23"/>
      <c r="I15" s="23"/>
      <c r="J15" s="23"/>
      <c r="K15" s="23"/>
      <c r="L15" s="23"/>
      <c r="M15" s="23"/>
      <c r="N15" s="23"/>
      <c r="O15" s="23"/>
      <c r="P15" s="23"/>
    </row>
    <row r="16" spans="1:22" x14ac:dyDescent="0.25">
      <c r="A16" s="3"/>
      <c r="B16" s="33"/>
      <c r="C16" s="34" t="s">
        <v>14</v>
      </c>
      <c r="D16" s="35"/>
      <c r="E16" s="36"/>
      <c r="F16" s="37">
        <f>VLOOKUP(F14,dropdown!B$1:C$13,2,FALSE)</f>
        <v>54994.96</v>
      </c>
      <c r="G16" s="1"/>
      <c r="H16" s="23"/>
      <c r="I16" s="23"/>
      <c r="J16" s="23"/>
      <c r="K16" s="23"/>
      <c r="L16" s="23"/>
      <c r="M16" s="23"/>
      <c r="N16" s="23"/>
      <c r="O16" s="23"/>
      <c r="P16" s="23"/>
    </row>
    <row r="17" spans="1:16" x14ac:dyDescent="0.25">
      <c r="A17" s="3"/>
      <c r="B17" s="24"/>
      <c r="C17" s="25" t="s">
        <v>15</v>
      </c>
      <c r="D17" s="17"/>
      <c r="E17" s="26"/>
      <c r="F17" s="96">
        <v>32996.980000000003</v>
      </c>
      <c r="G17" s="1"/>
      <c r="H17" s="23"/>
      <c r="I17" s="23"/>
      <c r="J17" s="23"/>
      <c r="K17" s="23"/>
      <c r="L17" s="23"/>
      <c r="M17" s="23"/>
      <c r="N17" s="23"/>
      <c r="O17" s="23"/>
      <c r="P17" s="23"/>
    </row>
    <row r="18" spans="1:16" ht="15.75" thickBot="1" x14ac:dyDescent="0.3">
      <c r="A18" s="3"/>
      <c r="B18" s="38"/>
      <c r="C18" s="39" t="s">
        <v>16</v>
      </c>
      <c r="D18" s="40"/>
      <c r="E18" s="41"/>
      <c r="F18" s="97">
        <v>1.0901000000000001</v>
      </c>
      <c r="G18" s="1"/>
      <c r="H18" s="23"/>
      <c r="I18" s="23"/>
      <c r="J18" s="23"/>
      <c r="K18" s="23"/>
      <c r="L18" s="23"/>
      <c r="M18" s="23"/>
      <c r="N18" s="23"/>
      <c r="O18" s="23"/>
      <c r="P18" s="23"/>
    </row>
    <row r="19" spans="1:16" ht="15.75" thickBot="1" x14ac:dyDescent="0.3">
      <c r="A19" s="42"/>
      <c r="B19" s="23"/>
      <c r="C19" s="23"/>
      <c r="D19" s="23"/>
      <c r="E19" s="23"/>
      <c r="F19" s="23"/>
      <c r="G19" s="23"/>
      <c r="H19" s="23"/>
      <c r="I19" s="23"/>
      <c r="J19" s="23"/>
      <c r="K19" s="23"/>
      <c r="L19" s="23"/>
      <c r="M19" s="23"/>
      <c r="N19" s="23"/>
      <c r="O19" s="23"/>
      <c r="P19" s="23"/>
    </row>
    <row r="20" spans="1:16" ht="15.75" thickBot="1" x14ac:dyDescent="0.3">
      <c r="A20" s="42"/>
      <c r="B20" s="43"/>
      <c r="C20" s="108" t="s">
        <v>17</v>
      </c>
      <c r="D20" s="108"/>
      <c r="E20" s="108"/>
      <c r="F20" s="108"/>
      <c r="G20" s="108"/>
      <c r="H20" s="108"/>
      <c r="I20" s="108"/>
      <c r="J20" s="108"/>
      <c r="K20" s="108"/>
      <c r="L20" s="108"/>
      <c r="M20" s="108"/>
      <c r="N20" s="108"/>
      <c r="O20" s="44"/>
      <c r="P20" s="23"/>
    </row>
    <row r="21" spans="1:16" x14ac:dyDescent="0.25">
      <c r="A21" s="42"/>
      <c r="B21" s="45"/>
      <c r="C21" s="46"/>
      <c r="D21" s="46"/>
      <c r="E21" s="47">
        <v>1</v>
      </c>
      <c r="F21" s="47">
        <v>2</v>
      </c>
      <c r="G21" s="47">
        <v>3</v>
      </c>
      <c r="H21" s="47">
        <v>4</v>
      </c>
      <c r="I21" s="47">
        <v>5</v>
      </c>
      <c r="J21" s="47">
        <v>6</v>
      </c>
      <c r="K21" s="47">
        <v>7</v>
      </c>
      <c r="L21" s="47">
        <v>8</v>
      </c>
      <c r="M21" s="47">
        <v>9</v>
      </c>
      <c r="N21" s="47">
        <v>10</v>
      </c>
      <c r="O21" s="48"/>
      <c r="P21" s="23"/>
    </row>
    <row r="22" spans="1:16" ht="15.75" customHeight="1" thickBot="1" x14ac:dyDescent="0.3">
      <c r="A22" s="42"/>
      <c r="B22" s="49"/>
      <c r="C22" s="109" t="s">
        <v>18</v>
      </c>
      <c r="D22" s="50" t="s">
        <v>19</v>
      </c>
      <c r="E22" s="51">
        <v>0</v>
      </c>
      <c r="F22" s="51">
        <v>0</v>
      </c>
      <c r="G22" s="51">
        <v>0</v>
      </c>
      <c r="H22" s="51">
        <v>0</v>
      </c>
      <c r="I22" s="51">
        <v>0</v>
      </c>
      <c r="J22" s="51">
        <v>0</v>
      </c>
      <c r="K22" s="51">
        <v>0</v>
      </c>
      <c r="L22" s="51">
        <v>0</v>
      </c>
      <c r="M22" s="51">
        <v>0</v>
      </c>
      <c r="N22" s="51">
        <v>0</v>
      </c>
      <c r="O22" s="52"/>
      <c r="P22" s="23"/>
    </row>
    <row r="23" spans="1:16" ht="15.75" thickBot="1" x14ac:dyDescent="0.3">
      <c r="A23" s="42"/>
      <c r="B23" s="49"/>
      <c r="C23" s="110"/>
      <c r="D23" s="53" t="s">
        <v>20</v>
      </c>
      <c r="E23" s="54">
        <v>0</v>
      </c>
      <c r="F23" s="54"/>
      <c r="G23" s="54">
        <v>0</v>
      </c>
      <c r="H23" s="54">
        <v>0</v>
      </c>
      <c r="I23" s="54">
        <v>0</v>
      </c>
      <c r="J23" s="54">
        <v>0</v>
      </c>
      <c r="K23" s="54">
        <v>0</v>
      </c>
      <c r="L23" s="54">
        <v>0</v>
      </c>
      <c r="M23" s="54">
        <v>0</v>
      </c>
      <c r="N23" s="54">
        <v>0</v>
      </c>
      <c r="O23" s="52"/>
      <c r="P23" s="23"/>
    </row>
    <row r="24" spans="1:16" ht="15.75" thickBot="1" x14ac:dyDescent="0.3">
      <c r="A24" s="42"/>
      <c r="B24" s="49"/>
      <c r="C24" s="110"/>
      <c r="D24" s="55" t="s">
        <v>21</v>
      </c>
      <c r="E24" s="56" t="s">
        <v>22</v>
      </c>
      <c r="F24" s="56" t="s">
        <v>22</v>
      </c>
      <c r="G24" s="56" t="s">
        <v>22</v>
      </c>
      <c r="H24" s="56" t="s">
        <v>22</v>
      </c>
      <c r="I24" s="56" t="s">
        <v>22</v>
      </c>
      <c r="J24" s="56" t="s">
        <v>22</v>
      </c>
      <c r="K24" s="56" t="s">
        <v>22</v>
      </c>
      <c r="L24" s="56" t="s">
        <v>22</v>
      </c>
      <c r="M24" s="56" t="s">
        <v>22</v>
      </c>
      <c r="N24" s="56" t="s">
        <v>22</v>
      </c>
      <c r="O24" s="52"/>
      <c r="P24" s="23"/>
    </row>
    <row r="25" spans="1:16" ht="15.75" thickBot="1" x14ac:dyDescent="0.3">
      <c r="A25" s="42"/>
      <c r="B25" s="49"/>
      <c r="C25" s="57"/>
      <c r="D25" s="58"/>
      <c r="E25" s="59"/>
      <c r="F25" s="59"/>
      <c r="G25" s="59"/>
      <c r="H25" s="58"/>
      <c r="I25" s="58"/>
      <c r="J25" s="58"/>
      <c r="K25" s="58"/>
      <c r="L25" s="58"/>
      <c r="M25" s="58"/>
      <c r="N25" s="60"/>
      <c r="O25" s="52"/>
      <c r="P25" s="23"/>
    </row>
    <row r="26" spans="1:16" ht="15.75" thickBot="1" x14ac:dyDescent="0.3">
      <c r="A26" s="42"/>
      <c r="B26" s="49"/>
      <c r="C26" s="111" t="s">
        <v>23</v>
      </c>
      <c r="D26" s="61" t="s">
        <v>19</v>
      </c>
      <c r="E26" s="51">
        <v>0</v>
      </c>
      <c r="F26" s="51">
        <v>0</v>
      </c>
      <c r="G26" s="51">
        <v>0</v>
      </c>
      <c r="H26" s="51">
        <v>0</v>
      </c>
      <c r="I26" s="51">
        <v>0</v>
      </c>
      <c r="J26" s="51">
        <v>0</v>
      </c>
      <c r="K26" s="51">
        <v>0</v>
      </c>
      <c r="L26" s="51">
        <v>0</v>
      </c>
      <c r="M26" s="51">
        <v>0</v>
      </c>
      <c r="N26" s="51">
        <v>0</v>
      </c>
      <c r="O26" s="52"/>
      <c r="P26" s="23"/>
    </row>
    <row r="27" spans="1:16" ht="15.75" thickBot="1" x14ac:dyDescent="0.3">
      <c r="A27" s="42"/>
      <c r="B27" s="49"/>
      <c r="C27" s="111"/>
      <c r="D27" s="62" t="s">
        <v>20</v>
      </c>
      <c r="E27" s="54">
        <v>0</v>
      </c>
      <c r="F27" s="54">
        <v>0</v>
      </c>
      <c r="G27" s="54">
        <v>0</v>
      </c>
      <c r="H27" s="54">
        <v>0</v>
      </c>
      <c r="I27" s="54">
        <v>0</v>
      </c>
      <c r="J27" s="54">
        <v>0</v>
      </c>
      <c r="K27" s="54">
        <v>0</v>
      </c>
      <c r="L27" s="54">
        <v>0</v>
      </c>
      <c r="M27" s="54">
        <v>0</v>
      </c>
      <c r="N27" s="54">
        <v>0</v>
      </c>
      <c r="O27" s="52"/>
      <c r="P27" s="23"/>
    </row>
    <row r="28" spans="1:16" ht="15.75" thickBot="1" x14ac:dyDescent="0.3">
      <c r="A28" s="42"/>
      <c r="B28" s="49"/>
      <c r="C28" s="111"/>
      <c r="D28" s="61" t="s">
        <v>21</v>
      </c>
      <c r="E28" s="56" t="s">
        <v>22</v>
      </c>
      <c r="F28" s="56" t="s">
        <v>22</v>
      </c>
      <c r="G28" s="56" t="s">
        <v>22</v>
      </c>
      <c r="H28" s="56" t="s">
        <v>22</v>
      </c>
      <c r="I28" s="56" t="s">
        <v>22</v>
      </c>
      <c r="J28" s="56" t="s">
        <v>22</v>
      </c>
      <c r="K28" s="56" t="s">
        <v>22</v>
      </c>
      <c r="L28" s="56" t="s">
        <v>22</v>
      </c>
      <c r="M28" s="56" t="s">
        <v>22</v>
      </c>
      <c r="N28" s="63" t="s">
        <v>22</v>
      </c>
      <c r="O28" s="52"/>
      <c r="P28" s="23"/>
    </row>
    <row r="29" spans="1:16" ht="15.75" thickBot="1" x14ac:dyDescent="0.3">
      <c r="A29" s="42"/>
      <c r="B29" s="49"/>
      <c r="C29" s="64"/>
      <c r="D29" s="64"/>
      <c r="E29" s="64"/>
      <c r="F29" s="64"/>
      <c r="G29" s="64"/>
      <c r="H29" s="64"/>
      <c r="I29" s="64"/>
      <c r="J29" s="64"/>
      <c r="K29" s="64"/>
      <c r="L29" s="64"/>
      <c r="M29" s="64"/>
      <c r="N29" s="64"/>
      <c r="O29" s="52"/>
      <c r="P29" s="1"/>
    </row>
    <row r="30" spans="1:16" ht="15.75" thickBot="1" x14ac:dyDescent="0.3">
      <c r="A30" s="3"/>
      <c r="B30" s="65"/>
      <c r="C30" s="66" t="s">
        <v>24</v>
      </c>
      <c r="D30" s="66"/>
      <c r="E30" s="67">
        <f t="shared" ref="E30:N30" si="0">IF(UPPER($F$13="GEN"),MAX(ROUND(E23*(1-$F$15),1)*$F$16,ROUND(E27*(1-$F$15),1)*$F$17),MAX(ROUND(E23*$F$18,1)*$F$16,ROUND(E27*$F$18,1)*$F$17))</f>
        <v>0</v>
      </c>
      <c r="F30" s="68">
        <f t="shared" si="0"/>
        <v>0</v>
      </c>
      <c r="G30" s="68">
        <f t="shared" si="0"/>
        <v>0</v>
      </c>
      <c r="H30" s="68">
        <f t="shared" si="0"/>
        <v>0</v>
      </c>
      <c r="I30" s="68">
        <f t="shared" si="0"/>
        <v>0</v>
      </c>
      <c r="J30" s="68">
        <f t="shared" si="0"/>
        <v>0</v>
      </c>
      <c r="K30" s="68">
        <f t="shared" si="0"/>
        <v>0</v>
      </c>
      <c r="L30" s="68">
        <f t="shared" si="0"/>
        <v>0</v>
      </c>
      <c r="M30" s="68">
        <f t="shared" si="0"/>
        <v>0</v>
      </c>
      <c r="N30" s="69">
        <f t="shared" si="0"/>
        <v>0</v>
      </c>
      <c r="O30" s="70"/>
      <c r="P30" s="1"/>
    </row>
    <row r="31" spans="1:16" ht="15.75" thickBot="1" x14ac:dyDescent="0.3">
      <c r="A31" s="3"/>
      <c r="B31" s="1"/>
      <c r="C31" s="1"/>
      <c r="D31" s="1"/>
      <c r="E31" s="1"/>
      <c r="F31" s="1"/>
      <c r="G31" s="1"/>
      <c r="H31" s="1"/>
      <c r="I31" s="1"/>
      <c r="J31" s="1"/>
      <c r="K31" s="1"/>
      <c r="L31" s="1"/>
      <c r="M31" s="1"/>
      <c r="N31" s="1"/>
      <c r="O31" s="1"/>
      <c r="P31" s="1"/>
    </row>
    <row r="32" spans="1:16" x14ac:dyDescent="0.25">
      <c r="A32" s="3"/>
      <c r="B32" s="33"/>
      <c r="C32" s="71" t="s">
        <v>25</v>
      </c>
      <c r="D32" s="72"/>
      <c r="E32" s="72"/>
      <c r="F32" s="72"/>
      <c r="G32" s="73">
        <f>MAX(E23,E27)+MAX(F23,F27)+MAX(G23,G27)+MAX(H23,H27)+MAX(I23,I27)+MAX(J23,J27)+MAX(K23,K27)+MAX(L23,L27)+MAX(M23,M27)+MAX(N23,N27)</f>
        <v>0</v>
      </c>
      <c r="H32" s="1"/>
      <c r="I32" s="1"/>
      <c r="J32" s="1"/>
      <c r="K32" s="1"/>
      <c r="L32" s="1"/>
      <c r="M32" s="1"/>
      <c r="N32" s="1"/>
      <c r="O32" s="1"/>
      <c r="P32" s="1"/>
    </row>
    <row r="33" spans="1:16" x14ac:dyDescent="0.25">
      <c r="A33" s="3"/>
      <c r="B33" s="24"/>
      <c r="C33" s="25" t="s">
        <v>26</v>
      </c>
      <c r="D33" s="17"/>
      <c r="E33" s="17"/>
      <c r="F33" s="17"/>
      <c r="G33" s="74">
        <f>IF(UPPER(F13="GEN"),ROUND(G32*(1-F15),1),ROUND(G32*F18,1))</f>
        <v>0</v>
      </c>
      <c r="H33" s="1"/>
      <c r="I33" s="1"/>
      <c r="J33" s="1"/>
      <c r="K33" s="1"/>
      <c r="L33" s="1"/>
      <c r="M33" s="1"/>
      <c r="N33" s="1"/>
      <c r="O33" s="1"/>
      <c r="P33" s="1"/>
    </row>
    <row r="34" spans="1:16" x14ac:dyDescent="0.25">
      <c r="A34" s="3"/>
      <c r="B34" s="24"/>
      <c r="C34" s="25" t="s">
        <v>27</v>
      </c>
      <c r="D34" s="17"/>
      <c r="E34" s="17"/>
      <c r="F34" s="17"/>
      <c r="G34" s="75">
        <f>SUM(E30:N30)</f>
        <v>0</v>
      </c>
      <c r="H34" s="1"/>
      <c r="I34" s="1"/>
      <c r="J34" s="1"/>
      <c r="K34" s="1"/>
      <c r="L34" s="1"/>
      <c r="M34" s="1"/>
      <c r="N34" s="1"/>
      <c r="O34" s="1"/>
      <c r="P34" s="1"/>
    </row>
    <row r="35" spans="1:16" x14ac:dyDescent="0.25">
      <c r="A35" s="3"/>
      <c r="B35" s="76"/>
      <c r="C35" s="77" t="s">
        <v>28</v>
      </c>
      <c r="D35" s="78"/>
      <c r="E35" s="78"/>
      <c r="F35" s="78"/>
      <c r="G35" s="79">
        <v>1</v>
      </c>
      <c r="H35" s="80" t="str">
        <f>IF(AND(G35&lt;1,G36&gt;0),"◄ ERROR: Either this entry should be 100%","")</f>
        <v/>
      </c>
      <c r="I35" s="1"/>
      <c r="J35" s="1"/>
      <c r="K35" s="1"/>
      <c r="L35" s="1"/>
      <c r="M35" s="1"/>
      <c r="N35" s="1"/>
      <c r="O35" s="1"/>
      <c r="P35" s="1"/>
    </row>
    <row r="36" spans="1:16" ht="15.75" thickBot="1" x14ac:dyDescent="0.3">
      <c r="A36" s="3"/>
      <c r="B36" s="28"/>
      <c r="C36" s="81" t="s">
        <v>29</v>
      </c>
      <c r="D36" s="82"/>
      <c r="E36" s="82"/>
      <c r="F36" s="82"/>
      <c r="G36" s="83">
        <v>0</v>
      </c>
      <c r="H36" s="80" t="str">
        <f>IF(AND(G35&lt;1,G36&gt;0),"◄ OR this entry should be 0%","")</f>
        <v/>
      </c>
      <c r="I36" s="1"/>
      <c r="J36" s="1"/>
      <c r="K36" s="1"/>
      <c r="L36" s="1"/>
      <c r="M36" s="1"/>
      <c r="N36" s="1"/>
      <c r="O36" s="1"/>
      <c r="P36" s="1"/>
    </row>
    <row r="37" spans="1:16" ht="26.25" customHeight="1" thickBot="1" x14ac:dyDescent="0.3">
      <c r="A37" s="3"/>
      <c r="B37" s="65"/>
      <c r="C37" s="103" t="s">
        <v>50</v>
      </c>
      <c r="D37" s="103"/>
      <c r="E37" s="103"/>
      <c r="F37" s="104"/>
      <c r="G37" s="84">
        <f>ROUNDUP(IF(UPPER(F13="GEN"),G34*(1-G36)*G35,G34),-2)</f>
        <v>0</v>
      </c>
      <c r="H37" s="1"/>
      <c r="I37" s="1"/>
      <c r="J37" s="1"/>
      <c r="K37" s="1"/>
      <c r="L37" s="1"/>
      <c r="M37" s="1"/>
      <c r="N37" s="1"/>
      <c r="O37" s="1"/>
      <c r="P37" s="1"/>
    </row>
    <row r="38" spans="1:16" ht="27.75" customHeight="1" thickBot="1" x14ac:dyDescent="0.3">
      <c r="B38" s="92"/>
      <c r="C38" s="105" t="s">
        <v>52</v>
      </c>
      <c r="D38" s="105"/>
      <c r="E38" s="105"/>
      <c r="F38" s="106"/>
      <c r="G38" s="84">
        <f>ROUNDUP(G37/0.9,-2)</f>
        <v>0</v>
      </c>
    </row>
    <row r="39" spans="1:16" ht="38.25" customHeight="1" x14ac:dyDescent="0.25">
      <c r="C39" s="102" t="s">
        <v>51</v>
      </c>
      <c r="D39" s="102"/>
      <c r="E39" s="102"/>
      <c r="F39" s="102"/>
      <c r="G39" s="102"/>
    </row>
    <row r="40" spans="1:16" ht="12" customHeight="1" x14ac:dyDescent="0.25">
      <c r="C40" s="93"/>
      <c r="D40" s="94"/>
      <c r="E40" s="94"/>
      <c r="F40" s="94"/>
      <c r="G40" s="94"/>
    </row>
    <row r="43" spans="1:16" x14ac:dyDescent="0.25">
      <c r="I43" s="91"/>
    </row>
    <row r="44" spans="1:16" ht="15.75" customHeight="1" x14ac:dyDescent="0.25"/>
  </sheetData>
  <sheetProtection password="CDA8" sheet="1" objects="1" scenarios="1"/>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99" t="s">
        <v>53</v>
      </c>
      <c r="D2" s="6"/>
      <c r="E2" s="6"/>
      <c r="F2" s="6"/>
      <c r="G2" s="6"/>
      <c r="H2" s="6"/>
      <c r="I2" s="6"/>
      <c r="J2" s="6"/>
      <c r="K2" s="6"/>
      <c r="L2" s="6"/>
      <c r="M2" s="6"/>
      <c r="N2" s="6"/>
      <c r="O2" s="6"/>
      <c r="P2" s="6"/>
      <c r="Q2" s="7"/>
    </row>
    <row r="3" spans="1:22" ht="45" customHeight="1" x14ac:dyDescent="0.25">
      <c r="A3" s="8"/>
      <c r="B3" s="107" t="s">
        <v>0</v>
      </c>
      <c r="C3" s="107"/>
      <c r="D3" s="107"/>
      <c r="E3" s="107"/>
      <c r="F3" s="107"/>
      <c r="G3" s="107"/>
      <c r="H3" s="107"/>
      <c r="I3" s="107"/>
      <c r="J3" s="107"/>
      <c r="K3" s="107"/>
      <c r="L3" s="107"/>
      <c r="M3" s="107"/>
      <c r="N3" s="107"/>
      <c r="O3" s="107"/>
      <c r="P3" s="107"/>
      <c r="Q3" s="107"/>
      <c r="R3" s="9"/>
      <c r="S3" s="9"/>
      <c r="T3" s="9"/>
      <c r="U3" s="9"/>
      <c r="V3" s="9"/>
    </row>
    <row r="4" spans="1:22" ht="15" customHeight="1" x14ac:dyDescent="0.25">
      <c r="A4" s="3"/>
      <c r="B4" s="85" t="s">
        <v>1</v>
      </c>
      <c r="C4" s="86"/>
      <c r="D4" s="17"/>
      <c r="E4" s="17"/>
      <c r="F4" s="17"/>
      <c r="G4" s="17"/>
      <c r="H4" s="17"/>
      <c r="I4" s="17"/>
      <c r="J4" s="17"/>
      <c r="K4" s="17"/>
      <c r="L4" s="17"/>
      <c r="M4" s="17"/>
      <c r="N4" s="87"/>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88" t="s">
        <v>44</v>
      </c>
      <c r="C13" s="89"/>
      <c r="D13" s="90"/>
      <c r="E13" s="90"/>
      <c r="F13" s="90"/>
      <c r="G13" s="90"/>
      <c r="H13" s="90"/>
      <c r="I13" s="90"/>
      <c r="J13" s="90"/>
      <c r="K13" s="90"/>
      <c r="L13" s="90"/>
      <c r="M13" s="90"/>
      <c r="N13" s="17"/>
      <c r="O13" s="17"/>
      <c r="P13" s="1"/>
    </row>
    <row r="14" spans="1:22" ht="29.25" customHeight="1" x14ac:dyDescent="0.25">
      <c r="A14" s="3"/>
      <c r="B14" s="112" t="s">
        <v>45</v>
      </c>
      <c r="C14" s="112"/>
      <c r="D14" s="112"/>
      <c r="E14" s="112"/>
      <c r="F14" s="112"/>
      <c r="G14" s="112"/>
      <c r="H14" s="112"/>
      <c r="I14" s="112"/>
      <c r="J14" s="112"/>
      <c r="K14" s="112"/>
      <c r="L14" s="112"/>
      <c r="M14" s="112"/>
      <c r="N14" s="112"/>
      <c r="O14" s="112"/>
      <c r="P14" s="112"/>
      <c r="Q14" s="112"/>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36</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58603.11</v>
      </c>
      <c r="G19" s="1"/>
      <c r="H19" s="23"/>
      <c r="I19" s="23"/>
      <c r="J19" s="23"/>
      <c r="K19" s="23"/>
      <c r="L19" s="23"/>
      <c r="M19" s="23"/>
      <c r="N19" s="23"/>
      <c r="O19" s="23"/>
      <c r="P19" s="23"/>
    </row>
    <row r="20" spans="1:16" ht="18" customHeight="1" x14ac:dyDescent="0.25">
      <c r="A20" s="3"/>
      <c r="B20" s="24"/>
      <c r="C20" s="25" t="s">
        <v>15</v>
      </c>
      <c r="D20" s="17"/>
      <c r="E20" s="26"/>
      <c r="F20" s="98">
        <v>32996.980000000003</v>
      </c>
      <c r="G20" s="1"/>
      <c r="H20" s="23"/>
      <c r="I20" s="23"/>
      <c r="J20" s="23"/>
      <c r="K20" s="23"/>
      <c r="L20" s="23"/>
      <c r="M20" s="23"/>
      <c r="N20" s="23"/>
      <c r="O20" s="23"/>
      <c r="P20" s="23"/>
    </row>
    <row r="21" spans="1:16" ht="18" customHeight="1" thickBot="1" x14ac:dyDescent="0.3">
      <c r="A21" s="3"/>
      <c r="B21" s="38"/>
      <c r="C21" s="39" t="s">
        <v>16</v>
      </c>
      <c r="D21" s="40"/>
      <c r="E21" s="41"/>
      <c r="F21" s="100">
        <v>1.0901000000000001</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8" t="s">
        <v>17</v>
      </c>
      <c r="D23" s="108"/>
      <c r="E23" s="108"/>
      <c r="F23" s="108"/>
      <c r="G23" s="108"/>
      <c r="H23" s="108"/>
      <c r="I23" s="108"/>
      <c r="J23" s="108"/>
      <c r="K23" s="108"/>
      <c r="L23" s="108"/>
      <c r="M23" s="108"/>
      <c r="N23" s="108"/>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09"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0"/>
      <c r="D26" s="53" t="s">
        <v>20</v>
      </c>
      <c r="E26" s="54">
        <v>100</v>
      </c>
      <c r="F26" s="54">
        <v>0</v>
      </c>
      <c r="G26" s="54">
        <v>0</v>
      </c>
      <c r="H26" s="54">
        <v>0</v>
      </c>
      <c r="I26" s="54">
        <v>0</v>
      </c>
      <c r="J26" s="54">
        <v>0</v>
      </c>
      <c r="K26" s="54">
        <v>0</v>
      </c>
      <c r="L26" s="54">
        <v>0</v>
      </c>
      <c r="M26" s="54">
        <v>0</v>
      </c>
      <c r="N26" s="54">
        <v>0</v>
      </c>
      <c r="O26" s="52"/>
      <c r="P26" s="23"/>
    </row>
    <row r="27" spans="1:16" ht="18" customHeight="1" thickBot="1" x14ac:dyDescent="0.3">
      <c r="A27" s="42"/>
      <c r="B27" s="49"/>
      <c r="C27" s="110"/>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1"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1"/>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
      <c r="A31" s="42"/>
      <c r="B31" s="49"/>
      <c r="C31" s="111"/>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5743104.7800000003</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98</v>
      </c>
      <c r="H36" s="1"/>
      <c r="I36" s="1"/>
      <c r="J36" s="1"/>
      <c r="K36" s="1"/>
      <c r="L36" s="1"/>
      <c r="M36" s="1"/>
      <c r="N36" s="1"/>
      <c r="O36" s="1"/>
      <c r="P36" s="1"/>
    </row>
    <row r="37" spans="1:16" ht="18" customHeight="1" x14ac:dyDescent="0.25">
      <c r="A37" s="3"/>
      <c r="B37" s="24"/>
      <c r="C37" s="25" t="s">
        <v>27</v>
      </c>
      <c r="D37" s="17"/>
      <c r="E37" s="17"/>
      <c r="F37" s="17"/>
      <c r="G37" s="75">
        <f>SUM(E33:N33)</f>
        <v>5743104.7800000003</v>
      </c>
      <c r="H37" s="1"/>
      <c r="I37" s="1"/>
      <c r="J37" s="1"/>
      <c r="K37" s="1"/>
      <c r="L37" s="1"/>
      <c r="M37" s="1"/>
      <c r="N37" s="1"/>
      <c r="O37" s="1"/>
      <c r="P37" s="1"/>
    </row>
    <row r="38" spans="1:16" ht="18" customHeight="1" x14ac:dyDescent="0.25">
      <c r="A38" s="3"/>
      <c r="B38" s="76"/>
      <c r="C38" s="77" t="s">
        <v>28</v>
      </c>
      <c r="D38" s="78"/>
      <c r="E38" s="78"/>
      <c r="F38" s="78"/>
      <c r="G38" s="113">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14">
        <v>0.7</v>
      </c>
      <c r="H39" s="80" t="str">
        <f>IF(AND(G38&lt;1,G39&gt;0),"◄ OR this entry should be 0%","")</f>
        <v/>
      </c>
      <c r="I39" s="1"/>
      <c r="J39" s="1"/>
      <c r="K39" s="1"/>
      <c r="L39" s="1"/>
      <c r="M39" s="1"/>
      <c r="N39" s="1"/>
      <c r="O39" s="1"/>
      <c r="P39" s="1"/>
    </row>
    <row r="40" spans="1:16" ht="27" customHeight="1" thickBot="1" x14ac:dyDescent="0.3">
      <c r="A40" s="3"/>
      <c r="B40" s="65"/>
      <c r="C40" s="103" t="s">
        <v>50</v>
      </c>
      <c r="D40" s="103"/>
      <c r="E40" s="103"/>
      <c r="F40" s="104"/>
      <c r="G40" s="84">
        <f>ROUNDUP(IF(UPPER(F16="GEN"),G37*(1-G39)*G38,G37),-2)</f>
        <v>1723000</v>
      </c>
      <c r="H40" s="1"/>
      <c r="I40" s="1"/>
      <c r="J40" s="1"/>
      <c r="K40" s="1"/>
      <c r="L40" s="1"/>
      <c r="M40" s="1"/>
      <c r="N40" s="1"/>
      <c r="O40" s="1"/>
      <c r="P40" s="1"/>
    </row>
    <row r="41" spans="1:16" ht="27" customHeight="1" thickBot="1" x14ac:dyDescent="0.3">
      <c r="B41" s="92"/>
      <c r="C41" s="105" t="s">
        <v>52</v>
      </c>
      <c r="D41" s="105"/>
      <c r="E41" s="105"/>
      <c r="F41" s="106"/>
      <c r="G41" s="84">
        <f>ROUNDUP(G40/0.9,-2)</f>
        <v>1914500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14" priority="15">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6.5" customHeight="1" x14ac:dyDescent="0.25">
      <c r="A3" s="8"/>
      <c r="B3" s="107" t="s">
        <v>0</v>
      </c>
      <c r="C3" s="107"/>
      <c r="D3" s="107"/>
      <c r="E3" s="107"/>
      <c r="F3" s="107"/>
      <c r="G3" s="107"/>
      <c r="H3" s="107"/>
      <c r="I3" s="107"/>
      <c r="J3" s="107"/>
      <c r="K3" s="107"/>
      <c r="L3" s="107"/>
      <c r="M3" s="107"/>
      <c r="N3" s="107"/>
      <c r="O3" s="107"/>
      <c r="P3" s="107"/>
      <c r="Q3" s="107"/>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42" customHeight="1" x14ac:dyDescent="0.25">
      <c r="A14" s="3"/>
      <c r="B14" s="112" t="s">
        <v>46</v>
      </c>
      <c r="C14" s="112"/>
      <c r="D14" s="112"/>
      <c r="E14" s="112"/>
      <c r="F14" s="112"/>
      <c r="G14" s="112"/>
      <c r="H14" s="112"/>
      <c r="I14" s="112"/>
      <c r="J14" s="112"/>
      <c r="K14" s="112"/>
      <c r="L14" s="112"/>
      <c r="M14" s="112"/>
      <c r="N14" s="112"/>
      <c r="O14" s="112"/>
      <c r="P14" s="112"/>
      <c r="Q14" s="112"/>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54522.9</v>
      </c>
      <c r="G19" s="1"/>
      <c r="H19" s="23"/>
      <c r="I19" s="23"/>
      <c r="J19" s="23"/>
      <c r="K19" s="23"/>
      <c r="L19" s="23"/>
      <c r="M19" s="23"/>
      <c r="N19" s="23"/>
      <c r="O19" s="23"/>
      <c r="P19" s="23"/>
    </row>
    <row r="20" spans="1:16" ht="18" customHeight="1" x14ac:dyDescent="0.25">
      <c r="A20" s="3"/>
      <c r="B20" s="24"/>
      <c r="C20" s="25" t="s">
        <v>15</v>
      </c>
      <c r="D20" s="17"/>
      <c r="E20" s="26"/>
      <c r="F20" s="98">
        <v>32996.980000000003</v>
      </c>
      <c r="G20" s="1"/>
      <c r="H20" s="23"/>
      <c r="I20" s="23"/>
      <c r="J20" s="23"/>
      <c r="K20" s="23"/>
      <c r="L20" s="23"/>
      <c r="M20" s="23"/>
      <c r="N20" s="23"/>
      <c r="O20" s="23"/>
      <c r="P20" s="23"/>
    </row>
    <row r="21" spans="1:16" ht="18" customHeight="1" thickBot="1" x14ac:dyDescent="0.3">
      <c r="A21" s="3"/>
      <c r="B21" s="38"/>
      <c r="C21" s="39" t="s">
        <v>16</v>
      </c>
      <c r="D21" s="40"/>
      <c r="E21" s="41"/>
      <c r="F21" s="100">
        <v>1.0901000000000001</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8" t="s">
        <v>17</v>
      </c>
      <c r="D23" s="108"/>
      <c r="E23" s="108"/>
      <c r="F23" s="108"/>
      <c r="G23" s="108"/>
      <c r="H23" s="108"/>
      <c r="I23" s="108"/>
      <c r="J23" s="108"/>
      <c r="K23" s="108"/>
      <c r="L23" s="108"/>
      <c r="M23" s="108"/>
      <c r="N23" s="108"/>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09"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0"/>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0"/>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1"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1"/>
      <c r="D30" s="62" t="s">
        <v>20</v>
      </c>
      <c r="E30" s="54">
        <v>30</v>
      </c>
      <c r="F30" s="54">
        <v>0</v>
      </c>
      <c r="G30" s="54">
        <v>0</v>
      </c>
      <c r="H30" s="54">
        <v>0</v>
      </c>
      <c r="I30" s="54">
        <v>0</v>
      </c>
      <c r="J30" s="54">
        <v>0</v>
      </c>
      <c r="K30" s="54">
        <v>0</v>
      </c>
      <c r="L30" s="54">
        <v>0</v>
      </c>
      <c r="M30" s="54">
        <v>0</v>
      </c>
      <c r="N30" s="54">
        <v>0</v>
      </c>
      <c r="O30" s="52"/>
      <c r="P30" s="23"/>
    </row>
    <row r="31" spans="1:16" ht="18" customHeight="1" thickBot="1" x14ac:dyDescent="0.3">
      <c r="A31" s="42"/>
      <c r="B31" s="49"/>
      <c r="C31" s="111"/>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1079001.2460000003</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30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32.700000000000003</v>
      </c>
      <c r="H36" s="1"/>
      <c r="I36" s="1"/>
      <c r="J36" s="1"/>
      <c r="K36" s="1"/>
      <c r="L36" s="1"/>
      <c r="M36" s="1"/>
      <c r="N36" s="1"/>
      <c r="O36" s="1"/>
      <c r="P36" s="1"/>
    </row>
    <row r="37" spans="1:16" ht="18" customHeight="1" x14ac:dyDescent="0.25">
      <c r="A37" s="3"/>
      <c r="B37" s="24"/>
      <c r="C37" s="25" t="s">
        <v>27</v>
      </c>
      <c r="D37" s="17"/>
      <c r="E37" s="17"/>
      <c r="F37" s="17"/>
      <c r="G37" s="75">
        <f>SUM(E33:N33)</f>
        <v>1079001.2460000003</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7.75" customHeight="1" thickBot="1" x14ac:dyDescent="0.3">
      <c r="A40" s="3"/>
      <c r="B40" s="65"/>
      <c r="C40" s="103" t="s">
        <v>50</v>
      </c>
      <c r="D40" s="103"/>
      <c r="E40" s="103"/>
      <c r="F40" s="104"/>
      <c r="G40" s="84">
        <f>ROUNDUP(IF(UPPER(F16="GEN"),G37*(1-G39)*G38,G37),-2)</f>
        <v>1079100</v>
      </c>
      <c r="H40" s="1"/>
      <c r="I40" s="1"/>
      <c r="J40" s="1"/>
      <c r="K40" s="1"/>
      <c r="L40" s="1"/>
      <c r="M40" s="1"/>
      <c r="N40" s="1"/>
      <c r="O40" s="1"/>
      <c r="P40" s="1"/>
    </row>
    <row r="41" spans="1:16" ht="27.75" customHeight="1" thickBot="1" x14ac:dyDescent="0.3">
      <c r="A41" s="1"/>
      <c r="B41" s="92"/>
      <c r="C41" s="105" t="s">
        <v>52</v>
      </c>
      <c r="D41" s="105"/>
      <c r="E41" s="105"/>
      <c r="F41" s="106"/>
      <c r="G41" s="84">
        <f>ROUNDUP(G40/0.9,-2)</f>
        <v>1199000</v>
      </c>
      <c r="H41" s="1"/>
      <c r="I41" s="1"/>
      <c r="J41" s="1"/>
      <c r="K41" s="1"/>
      <c r="L41" s="1"/>
      <c r="M41" s="1"/>
      <c r="N41" s="1"/>
      <c r="O41" s="1"/>
      <c r="P41" s="1"/>
    </row>
  </sheetData>
  <sheetProtection password="CDA8" sheet="1" objects="1" scenarios="1"/>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99" t="s">
        <v>53</v>
      </c>
      <c r="D2" s="6"/>
      <c r="E2" s="6"/>
      <c r="F2" s="6"/>
      <c r="G2" s="6"/>
      <c r="H2" s="6"/>
      <c r="I2" s="6"/>
      <c r="J2" s="6"/>
      <c r="K2" s="6"/>
      <c r="L2" s="6"/>
      <c r="M2" s="6"/>
      <c r="N2" s="6"/>
      <c r="O2" s="6"/>
      <c r="P2" s="6"/>
      <c r="Q2" s="7"/>
    </row>
    <row r="3" spans="1:17" ht="43.5" customHeight="1" x14ac:dyDescent="0.25">
      <c r="A3" s="3"/>
      <c r="B3" s="107" t="s">
        <v>0</v>
      </c>
      <c r="C3" s="107"/>
      <c r="D3" s="107"/>
      <c r="E3" s="107"/>
      <c r="F3" s="107"/>
      <c r="G3" s="107"/>
      <c r="H3" s="107"/>
      <c r="I3" s="107"/>
      <c r="J3" s="107"/>
      <c r="K3" s="107"/>
      <c r="L3" s="107"/>
      <c r="M3" s="107"/>
      <c r="N3" s="107"/>
      <c r="O3" s="107"/>
      <c r="P3" s="107"/>
      <c r="Q3" s="107"/>
    </row>
    <row r="4" spans="1:17" ht="15" customHeight="1" x14ac:dyDescent="0.25">
      <c r="A4" s="3"/>
      <c r="B4" s="85" t="s">
        <v>1</v>
      </c>
      <c r="C4" s="86"/>
      <c r="D4" s="17"/>
      <c r="E4" s="17"/>
      <c r="F4" s="17"/>
      <c r="G4" s="17"/>
      <c r="H4" s="17"/>
      <c r="I4" s="17"/>
      <c r="J4" s="17"/>
      <c r="K4" s="17"/>
      <c r="L4" s="17"/>
      <c r="M4" s="17"/>
      <c r="N4" s="87"/>
      <c r="O4" s="17"/>
      <c r="P4" s="1"/>
    </row>
    <row r="5" spans="1:17" ht="15" customHeight="1" x14ac:dyDescent="0.25">
      <c r="A5" s="3"/>
      <c r="B5" s="15"/>
      <c r="C5" s="16" t="s">
        <v>2</v>
      </c>
      <c r="D5" s="17"/>
      <c r="E5" s="17"/>
      <c r="F5" s="17"/>
      <c r="G5" s="17"/>
      <c r="H5" s="17"/>
      <c r="I5" s="17"/>
      <c r="J5" s="17"/>
      <c r="K5" s="17"/>
      <c r="L5" s="17"/>
      <c r="M5" s="17"/>
      <c r="N5" s="17"/>
      <c r="O5" s="17"/>
      <c r="P5" s="1"/>
    </row>
    <row r="6" spans="1:17" ht="15" customHeight="1" x14ac:dyDescent="0.25">
      <c r="A6" s="3"/>
      <c r="B6" s="15"/>
      <c r="C6" s="16" t="s">
        <v>3</v>
      </c>
      <c r="D6" s="17"/>
      <c r="E6" s="17"/>
      <c r="F6" s="17"/>
      <c r="G6" s="17"/>
      <c r="H6" s="17"/>
      <c r="I6" s="17"/>
      <c r="J6" s="17"/>
      <c r="K6" s="17"/>
      <c r="L6" s="17"/>
      <c r="M6" s="17"/>
      <c r="N6" s="17"/>
      <c r="O6" s="17"/>
      <c r="P6" s="1"/>
    </row>
    <row r="7" spans="1:17" ht="15" customHeight="1" x14ac:dyDescent="0.25">
      <c r="A7" s="3"/>
      <c r="B7" s="15"/>
      <c r="C7" s="16" t="s">
        <v>4</v>
      </c>
      <c r="D7" s="17"/>
      <c r="E7" s="17"/>
      <c r="F7" s="17"/>
      <c r="G7" s="17"/>
      <c r="H7" s="17"/>
      <c r="I7" s="17"/>
      <c r="J7" s="17"/>
      <c r="K7" s="17"/>
      <c r="L7" s="17"/>
      <c r="M7" s="17"/>
      <c r="N7" s="17"/>
      <c r="O7" s="17"/>
      <c r="P7" s="1"/>
    </row>
    <row r="8" spans="1:17" ht="15" customHeight="1" x14ac:dyDescent="0.25">
      <c r="A8" s="3"/>
      <c r="B8" s="15"/>
      <c r="C8" s="16" t="s">
        <v>5</v>
      </c>
      <c r="D8" s="17"/>
      <c r="E8" s="17"/>
      <c r="F8" s="17"/>
      <c r="G8" s="17"/>
      <c r="H8" s="17"/>
      <c r="I8" s="17"/>
      <c r="J8" s="17"/>
      <c r="K8" s="17"/>
      <c r="L8" s="17"/>
      <c r="M8" s="17"/>
      <c r="N8" s="17"/>
      <c r="O8" s="17"/>
      <c r="P8" s="1"/>
    </row>
    <row r="9" spans="1:17" ht="15" customHeight="1" x14ac:dyDescent="0.25">
      <c r="A9" s="3"/>
      <c r="B9" s="15"/>
      <c r="C9" s="16" t="s">
        <v>6</v>
      </c>
      <c r="D9" s="17"/>
      <c r="E9" s="17"/>
      <c r="F9" s="17"/>
      <c r="G9" s="17"/>
      <c r="H9" s="17"/>
      <c r="I9" s="17"/>
      <c r="J9" s="17"/>
      <c r="K9" s="17"/>
      <c r="L9" s="17"/>
      <c r="M9" s="17"/>
      <c r="N9" s="17"/>
      <c r="O9" s="17"/>
      <c r="P9" s="1"/>
    </row>
    <row r="10" spans="1:17" ht="15" customHeight="1" x14ac:dyDescent="0.25">
      <c r="A10" s="3"/>
      <c r="B10" s="15"/>
      <c r="C10" s="16" t="s">
        <v>7</v>
      </c>
      <c r="D10" s="17"/>
      <c r="E10" s="17"/>
      <c r="F10" s="17"/>
      <c r="G10" s="17"/>
      <c r="H10" s="17"/>
      <c r="I10" s="17"/>
      <c r="J10" s="17"/>
      <c r="K10" s="17"/>
      <c r="L10" s="17"/>
      <c r="M10" s="17"/>
      <c r="N10" s="17"/>
      <c r="O10" s="17"/>
      <c r="P10" s="1"/>
    </row>
    <row r="11" spans="1:17" ht="15" customHeight="1" x14ac:dyDescent="0.25">
      <c r="A11" s="3"/>
      <c r="B11" s="15"/>
      <c r="C11" s="16" t="s">
        <v>8</v>
      </c>
      <c r="D11" s="17"/>
      <c r="E11" s="17"/>
      <c r="F11" s="17"/>
      <c r="G11" s="17"/>
      <c r="H11" s="17"/>
      <c r="I11" s="17"/>
      <c r="J11" s="17"/>
      <c r="K11" s="17"/>
      <c r="L11" s="17"/>
      <c r="M11" s="17"/>
      <c r="N11" s="17"/>
      <c r="O11" s="17"/>
      <c r="P11" s="1"/>
    </row>
    <row r="12" spans="1:17" ht="15" customHeight="1" x14ac:dyDescent="0.25">
      <c r="A12" s="3"/>
      <c r="B12" s="15"/>
      <c r="C12" s="16"/>
      <c r="D12" s="17"/>
      <c r="E12" s="17"/>
      <c r="F12" s="17"/>
      <c r="G12" s="17"/>
      <c r="H12" s="17"/>
      <c r="I12" s="17"/>
      <c r="J12" s="17"/>
      <c r="K12" s="17"/>
      <c r="L12" s="17"/>
      <c r="M12" s="17"/>
      <c r="N12" s="17"/>
      <c r="O12" s="17"/>
      <c r="P12" s="1"/>
    </row>
    <row r="13" spans="1:17" ht="15" customHeight="1" x14ac:dyDescent="0.25">
      <c r="A13" s="3"/>
      <c r="B13" s="88" t="s">
        <v>44</v>
      </c>
      <c r="C13" s="89"/>
      <c r="D13" s="90"/>
      <c r="E13" s="90"/>
      <c r="F13" s="90"/>
      <c r="G13" s="90"/>
      <c r="H13" s="90"/>
      <c r="I13" s="90"/>
      <c r="J13" s="90"/>
      <c r="K13" s="90"/>
      <c r="L13" s="90"/>
      <c r="M13" s="90"/>
      <c r="N13" s="17"/>
      <c r="O13" s="17"/>
      <c r="P13" s="1"/>
    </row>
    <row r="14" spans="1:17" ht="41.25" customHeight="1" x14ac:dyDescent="0.25">
      <c r="A14" s="3"/>
      <c r="B14" s="112" t="s">
        <v>47</v>
      </c>
      <c r="C14" s="112"/>
      <c r="D14" s="112"/>
      <c r="E14" s="112"/>
      <c r="F14" s="112"/>
      <c r="G14" s="112"/>
      <c r="H14" s="112"/>
      <c r="I14" s="112"/>
      <c r="J14" s="112"/>
      <c r="K14" s="112"/>
      <c r="L14" s="112"/>
      <c r="M14" s="112"/>
      <c r="N14" s="112"/>
      <c r="O14" s="112"/>
      <c r="P14" s="112"/>
      <c r="Q14" s="112"/>
    </row>
    <row r="15" spans="1:17" ht="15.75" thickBot="1" x14ac:dyDescent="0.3">
      <c r="A15" s="3"/>
      <c r="B15" s="1"/>
      <c r="D15" s="1"/>
      <c r="E15" s="1"/>
      <c r="F15" s="1"/>
      <c r="G15" s="1"/>
      <c r="H15" s="1"/>
      <c r="I15" s="1"/>
      <c r="J15" s="1"/>
      <c r="K15" s="1"/>
      <c r="L15" s="1"/>
      <c r="M15" s="1"/>
      <c r="N15" s="1"/>
      <c r="O15" s="1"/>
      <c r="P15" s="1"/>
    </row>
    <row r="16" spans="1:17" ht="18" customHeight="1" x14ac:dyDescent="0.25">
      <c r="A16" s="3"/>
      <c r="B16" s="18"/>
      <c r="C16" s="19" t="s">
        <v>9</v>
      </c>
      <c r="D16" s="20"/>
      <c r="E16" s="21"/>
      <c r="F16" s="22" t="s">
        <v>39</v>
      </c>
      <c r="G16" s="1"/>
      <c r="H16" s="23"/>
      <c r="I16" s="23"/>
      <c r="J16" s="23"/>
      <c r="K16" s="23"/>
      <c r="L16" s="23"/>
      <c r="M16" s="23"/>
      <c r="N16" s="23"/>
      <c r="O16" s="23"/>
      <c r="P16" s="23"/>
    </row>
    <row r="17" spans="1:16" ht="18" customHeight="1" x14ac:dyDescent="0.25">
      <c r="A17" s="3"/>
      <c r="B17" s="24"/>
      <c r="C17" s="25" t="s">
        <v>11</v>
      </c>
      <c r="D17" s="17"/>
      <c r="E17" s="26"/>
      <c r="F17" s="27" t="s">
        <v>41</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54522.9</v>
      </c>
      <c r="G19" s="1"/>
      <c r="H19" s="23"/>
      <c r="I19" s="23"/>
      <c r="J19" s="23"/>
      <c r="K19" s="23"/>
      <c r="L19" s="23"/>
      <c r="M19" s="23"/>
      <c r="N19" s="23"/>
      <c r="O19" s="23"/>
      <c r="P19" s="23"/>
    </row>
    <row r="20" spans="1:16" ht="18" customHeight="1" x14ac:dyDescent="0.25">
      <c r="A20" s="3"/>
      <c r="B20" s="24"/>
      <c r="C20" s="25" t="s">
        <v>15</v>
      </c>
      <c r="D20" s="17"/>
      <c r="E20" s="26"/>
      <c r="F20" s="98">
        <v>32996.980000000003</v>
      </c>
      <c r="G20" s="1"/>
      <c r="H20" s="23"/>
      <c r="I20" s="23"/>
      <c r="J20" s="23"/>
      <c r="K20" s="23"/>
      <c r="L20" s="23"/>
      <c r="M20" s="23"/>
      <c r="N20" s="23"/>
      <c r="O20" s="23"/>
      <c r="P20" s="23"/>
    </row>
    <row r="21" spans="1:16" ht="18" customHeight="1" thickBot="1" x14ac:dyDescent="0.3">
      <c r="A21" s="3"/>
      <c r="B21" s="38"/>
      <c r="C21" s="39" t="s">
        <v>16</v>
      </c>
      <c r="D21" s="40"/>
      <c r="E21" s="41"/>
      <c r="F21" s="100">
        <v>1.0901000000000001</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8" t="s">
        <v>17</v>
      </c>
      <c r="D23" s="108"/>
      <c r="E23" s="108"/>
      <c r="F23" s="108"/>
      <c r="G23" s="108"/>
      <c r="H23" s="108"/>
      <c r="I23" s="108"/>
      <c r="J23" s="108"/>
      <c r="K23" s="108"/>
      <c r="L23" s="108"/>
      <c r="M23" s="108"/>
      <c r="N23" s="108"/>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09"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0"/>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0"/>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1"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1"/>
      <c r="D30" s="62" t="s">
        <v>20</v>
      </c>
      <c r="E30" s="54">
        <v>10</v>
      </c>
      <c r="F30" s="54">
        <v>0</v>
      </c>
      <c r="G30" s="54">
        <v>0</v>
      </c>
      <c r="H30" s="54">
        <v>0</v>
      </c>
      <c r="I30" s="54">
        <v>0</v>
      </c>
      <c r="J30" s="54">
        <v>0</v>
      </c>
      <c r="K30" s="54">
        <v>0</v>
      </c>
      <c r="L30" s="54">
        <v>0</v>
      </c>
      <c r="M30" s="54">
        <v>0</v>
      </c>
      <c r="N30" s="54">
        <v>0</v>
      </c>
      <c r="O30" s="52"/>
      <c r="P30" s="23"/>
    </row>
    <row r="31" spans="1:16" ht="18" customHeight="1" thickBot="1" x14ac:dyDescent="0.3">
      <c r="A31" s="42"/>
      <c r="B31" s="49"/>
      <c r="C31" s="111"/>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359667.08200000005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10.9</v>
      </c>
      <c r="H36" s="1"/>
      <c r="I36" s="1"/>
      <c r="J36" s="1"/>
      <c r="K36" s="1"/>
      <c r="L36" s="1"/>
      <c r="M36" s="1"/>
      <c r="N36" s="1"/>
      <c r="O36" s="1"/>
      <c r="P36" s="1"/>
    </row>
    <row r="37" spans="1:16" ht="18" customHeight="1" x14ac:dyDescent="0.25">
      <c r="A37" s="3"/>
      <c r="B37" s="24"/>
      <c r="C37" s="25" t="s">
        <v>27</v>
      </c>
      <c r="D37" s="17"/>
      <c r="E37" s="17"/>
      <c r="F37" s="17"/>
      <c r="G37" s="75">
        <f>SUM(E33:N33)</f>
        <v>359667.08200000005</v>
      </c>
      <c r="H37" s="1"/>
      <c r="I37" s="1"/>
      <c r="J37" s="1"/>
      <c r="K37" s="1"/>
      <c r="L37" s="1"/>
      <c r="M37" s="1"/>
      <c r="N37" s="1"/>
      <c r="O37" s="1"/>
      <c r="P37" s="1"/>
    </row>
    <row r="38" spans="1:16" ht="18" customHeight="1" x14ac:dyDescent="0.25">
      <c r="A38" s="3"/>
      <c r="B38" s="76"/>
      <c r="C38" s="77" t="s">
        <v>28</v>
      </c>
      <c r="D38" s="78"/>
      <c r="E38" s="78"/>
      <c r="F38" s="78"/>
      <c r="G38" s="79">
        <v>1</v>
      </c>
      <c r="H38" s="1"/>
      <c r="I38" s="1"/>
      <c r="J38" s="1"/>
      <c r="K38" s="1"/>
      <c r="L38" s="1"/>
      <c r="M38" s="1"/>
      <c r="N38" s="1"/>
      <c r="O38" s="1"/>
      <c r="P38" s="1"/>
    </row>
    <row r="39" spans="1:16" ht="18" customHeight="1" thickBot="1" x14ac:dyDescent="0.3">
      <c r="A39" s="3"/>
      <c r="B39" s="28"/>
      <c r="C39" s="81" t="s">
        <v>29</v>
      </c>
      <c r="D39" s="82"/>
      <c r="E39" s="82"/>
      <c r="F39" s="82"/>
      <c r="G39" s="83">
        <v>0</v>
      </c>
      <c r="H39" s="1"/>
      <c r="I39" s="1"/>
      <c r="J39" s="1"/>
      <c r="K39" s="1"/>
      <c r="L39" s="1"/>
      <c r="M39" s="1"/>
      <c r="N39" s="1"/>
      <c r="O39" s="1"/>
      <c r="P39" s="1"/>
    </row>
    <row r="40" spans="1:16" ht="26.25" customHeight="1" thickBot="1" x14ac:dyDescent="0.3">
      <c r="A40" s="3"/>
      <c r="B40" s="65"/>
      <c r="C40" s="103" t="s">
        <v>50</v>
      </c>
      <c r="D40" s="103"/>
      <c r="E40" s="103"/>
      <c r="F40" s="104"/>
      <c r="G40" s="84">
        <f>ROUNDUP(IF(UPPER(F16="GEN"),G37*(1-G39)*G38,G37),-2)</f>
        <v>359700</v>
      </c>
      <c r="H40" s="1"/>
      <c r="I40" s="1"/>
      <c r="J40" s="1"/>
      <c r="K40" s="1"/>
      <c r="L40" s="1"/>
      <c r="M40" s="1"/>
      <c r="N40" s="1"/>
      <c r="O40" s="1"/>
      <c r="P40" s="1"/>
    </row>
    <row r="41" spans="1:16" ht="29.25" customHeight="1" thickBot="1" x14ac:dyDescent="0.3">
      <c r="B41" s="92"/>
      <c r="C41" s="105" t="s">
        <v>52</v>
      </c>
      <c r="D41" s="105"/>
      <c r="E41" s="105"/>
      <c r="F41" s="106"/>
      <c r="G41" s="84">
        <f>ROUNDUP(G40/0.9,-2)</f>
        <v>399700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5" customHeight="1" x14ac:dyDescent="0.25">
      <c r="A3" s="8"/>
      <c r="B3" s="107" t="s">
        <v>0</v>
      </c>
      <c r="C3" s="107"/>
      <c r="D3" s="107"/>
      <c r="E3" s="107"/>
      <c r="F3" s="107"/>
      <c r="G3" s="107"/>
      <c r="H3" s="107"/>
      <c r="I3" s="107"/>
      <c r="J3" s="107"/>
      <c r="K3" s="107"/>
      <c r="L3" s="107"/>
      <c r="M3" s="107"/>
      <c r="N3" s="107"/>
      <c r="O3" s="107"/>
      <c r="P3" s="107"/>
      <c r="Q3" s="107"/>
      <c r="R3"/>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6.25" customHeight="1" x14ac:dyDescent="0.25">
      <c r="A14" s="3"/>
      <c r="B14" s="112" t="s">
        <v>48</v>
      </c>
      <c r="C14" s="112"/>
      <c r="D14" s="112"/>
      <c r="E14" s="112"/>
      <c r="F14" s="112"/>
      <c r="G14" s="112"/>
      <c r="H14" s="112"/>
      <c r="I14" s="112"/>
      <c r="J14" s="112"/>
      <c r="K14" s="112"/>
      <c r="L14" s="112"/>
      <c r="M14" s="112"/>
      <c r="N14" s="112"/>
      <c r="O14" s="112"/>
      <c r="P14" s="112"/>
      <c r="Q14" s="112"/>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54994.96</v>
      </c>
      <c r="G19" s="1"/>
      <c r="H19" s="23"/>
      <c r="I19" s="23"/>
      <c r="J19" s="23"/>
      <c r="K19" s="23"/>
      <c r="L19" s="23"/>
      <c r="M19" s="23"/>
      <c r="N19" s="23"/>
      <c r="O19" s="23"/>
      <c r="P19" s="23"/>
    </row>
    <row r="20" spans="1:16" ht="18" customHeight="1" x14ac:dyDescent="0.25">
      <c r="A20" s="3"/>
      <c r="B20" s="24"/>
      <c r="C20" s="25" t="s">
        <v>15</v>
      </c>
      <c r="D20" s="17"/>
      <c r="E20" s="26"/>
      <c r="F20" s="98">
        <v>32996.980000000003</v>
      </c>
      <c r="G20" s="1"/>
      <c r="H20" s="23"/>
      <c r="I20" s="23"/>
      <c r="J20" s="23"/>
      <c r="K20" s="23"/>
      <c r="L20" s="23"/>
      <c r="M20" s="23"/>
      <c r="N20" s="23"/>
      <c r="O20" s="23"/>
      <c r="P20" s="23"/>
    </row>
    <row r="21" spans="1:16" ht="18" customHeight="1" thickBot="1" x14ac:dyDescent="0.3">
      <c r="A21" s="3"/>
      <c r="B21" s="38"/>
      <c r="C21" s="39" t="s">
        <v>16</v>
      </c>
      <c r="D21" s="40"/>
      <c r="E21" s="41"/>
      <c r="F21" s="100">
        <v>1.0901000000000001</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8" t="s">
        <v>17</v>
      </c>
      <c r="D23" s="108"/>
      <c r="E23" s="108"/>
      <c r="F23" s="108"/>
      <c r="G23" s="108"/>
      <c r="H23" s="108"/>
      <c r="I23" s="108"/>
      <c r="J23" s="108"/>
      <c r="K23" s="108"/>
      <c r="L23" s="108"/>
      <c r="M23" s="108"/>
      <c r="N23" s="108"/>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09"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0"/>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0"/>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1"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1"/>
      <c r="D30" s="62" t="s">
        <v>20</v>
      </c>
      <c r="E30" s="54">
        <v>100</v>
      </c>
      <c r="F30" s="54"/>
      <c r="G30" s="54">
        <v>0</v>
      </c>
      <c r="H30" s="54">
        <v>0</v>
      </c>
      <c r="I30" s="54">
        <v>0</v>
      </c>
      <c r="J30" s="54">
        <v>0</v>
      </c>
      <c r="K30" s="54">
        <v>0</v>
      </c>
      <c r="L30" s="54">
        <v>0</v>
      </c>
      <c r="M30" s="54">
        <v>0</v>
      </c>
      <c r="N30" s="54">
        <v>0</v>
      </c>
      <c r="O30" s="52"/>
      <c r="P30" s="23"/>
    </row>
    <row r="31" spans="1:16" ht="18" customHeight="1" thickBot="1" x14ac:dyDescent="0.3">
      <c r="A31" s="42"/>
      <c r="B31" s="49"/>
      <c r="C31" s="111"/>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3134713.1</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5">
        <f>SUM(E33:N33)</f>
        <v>3134713.1</v>
      </c>
      <c r="H37" s="1"/>
      <c r="I37" s="1"/>
      <c r="J37" s="1"/>
      <c r="K37" s="1"/>
      <c r="L37" s="1"/>
      <c r="M37" s="1"/>
      <c r="N37" s="1"/>
      <c r="O37" s="1"/>
      <c r="P37" s="1"/>
    </row>
    <row r="38" spans="1:16" ht="18" customHeight="1" x14ac:dyDescent="0.25">
      <c r="A38" s="3"/>
      <c r="B38" s="76"/>
      <c r="C38" s="77" t="s">
        <v>28</v>
      </c>
      <c r="D38" s="78"/>
      <c r="E38" s="78"/>
      <c r="F38" s="78"/>
      <c r="G38" s="113">
        <v>1</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14">
        <v>0.3</v>
      </c>
      <c r="H39" s="80" t="str">
        <f>IF(AND(G38&lt;1,G39&gt;0),"◄ OR this entry should be 0%","")</f>
        <v/>
      </c>
      <c r="I39" s="1"/>
      <c r="J39" s="1"/>
      <c r="K39" s="1"/>
      <c r="L39" s="1"/>
      <c r="M39" s="1"/>
      <c r="N39" s="1"/>
      <c r="O39" s="1"/>
      <c r="P39" s="1"/>
    </row>
    <row r="40" spans="1:16" ht="26.25" customHeight="1" thickBot="1" x14ac:dyDescent="0.3">
      <c r="A40" s="3"/>
      <c r="B40" s="65"/>
      <c r="C40" s="103" t="s">
        <v>50</v>
      </c>
      <c r="D40" s="103"/>
      <c r="E40" s="103"/>
      <c r="F40" s="104"/>
      <c r="G40" s="84">
        <f>ROUNDUP(IF(UPPER(F16="GEN"),G37*(1-G39)*G38,G37),-2)</f>
        <v>2194300</v>
      </c>
      <c r="H40" s="1"/>
      <c r="I40" s="1"/>
      <c r="J40" s="1"/>
      <c r="K40" s="1"/>
      <c r="L40" s="1"/>
      <c r="M40" s="1"/>
      <c r="N40" s="1"/>
      <c r="O40" s="1"/>
      <c r="P40" s="1"/>
    </row>
    <row r="41" spans="1:16" ht="27" customHeight="1" thickBot="1" x14ac:dyDescent="0.3">
      <c r="B41" s="92"/>
      <c r="C41" s="105" t="s">
        <v>52</v>
      </c>
      <c r="D41" s="105"/>
      <c r="E41" s="105"/>
      <c r="F41" s="106"/>
      <c r="G41" s="84">
        <f>ROUNDUP(G40/0.9,-2)</f>
        <v>2438200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9" t="s">
        <v>53</v>
      </c>
      <c r="D2" s="6"/>
      <c r="E2" s="6"/>
      <c r="F2" s="6"/>
      <c r="G2" s="6"/>
      <c r="H2" s="6"/>
      <c r="I2" s="6"/>
      <c r="J2" s="6"/>
      <c r="K2" s="6"/>
      <c r="L2" s="6"/>
      <c r="M2" s="6"/>
      <c r="N2" s="6"/>
      <c r="O2" s="6"/>
      <c r="P2" s="6"/>
      <c r="Q2" s="7"/>
    </row>
    <row r="3" spans="1:18" ht="45" customHeight="1" x14ac:dyDescent="0.25">
      <c r="A3" s="8"/>
      <c r="B3" s="107" t="s">
        <v>0</v>
      </c>
      <c r="C3" s="107"/>
      <c r="D3" s="107"/>
      <c r="E3" s="107"/>
      <c r="F3" s="107"/>
      <c r="G3" s="107"/>
      <c r="H3" s="107"/>
      <c r="I3" s="107"/>
      <c r="J3" s="107"/>
      <c r="K3" s="107"/>
      <c r="L3" s="107"/>
      <c r="M3" s="107"/>
      <c r="N3" s="107"/>
      <c r="O3" s="107"/>
      <c r="P3" s="107"/>
      <c r="Q3" s="107"/>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20.25" customHeight="1" x14ac:dyDescent="0.25">
      <c r="A14" s="3"/>
      <c r="B14" s="112" t="s">
        <v>49</v>
      </c>
      <c r="C14" s="112"/>
      <c r="D14" s="112"/>
      <c r="E14" s="112"/>
      <c r="F14" s="112"/>
      <c r="G14" s="112"/>
      <c r="H14" s="112"/>
      <c r="I14" s="112"/>
      <c r="J14" s="112"/>
      <c r="K14" s="112"/>
      <c r="L14" s="112"/>
      <c r="M14" s="112"/>
      <c r="N14" s="112"/>
      <c r="O14" s="112"/>
      <c r="P14" s="112"/>
      <c r="Q14" s="112"/>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54994.96</v>
      </c>
      <c r="G19" s="1"/>
      <c r="H19" s="23"/>
      <c r="I19" s="23"/>
      <c r="J19" s="23"/>
      <c r="K19" s="23"/>
      <c r="L19" s="23"/>
      <c r="M19" s="23"/>
      <c r="N19" s="23"/>
      <c r="O19" s="23"/>
      <c r="P19" s="23"/>
    </row>
    <row r="20" spans="1:16" ht="18" customHeight="1" x14ac:dyDescent="0.25">
      <c r="A20" s="3"/>
      <c r="B20" s="24"/>
      <c r="C20" s="25" t="s">
        <v>15</v>
      </c>
      <c r="D20" s="17"/>
      <c r="E20" s="26"/>
      <c r="F20" s="98">
        <v>32996.980000000003</v>
      </c>
      <c r="G20" s="1"/>
      <c r="H20" s="23"/>
      <c r="I20" s="23"/>
      <c r="J20" s="23"/>
      <c r="K20" s="23"/>
      <c r="L20" s="23"/>
      <c r="M20" s="23"/>
      <c r="N20" s="23"/>
      <c r="O20" s="23"/>
      <c r="P20" s="23"/>
    </row>
    <row r="21" spans="1:16" ht="18" customHeight="1" thickBot="1" x14ac:dyDescent="0.3">
      <c r="A21" s="3"/>
      <c r="B21" s="38"/>
      <c r="C21" s="39" t="s">
        <v>16</v>
      </c>
      <c r="D21" s="40"/>
      <c r="E21" s="41"/>
      <c r="F21" s="100">
        <v>1.0901000000000001</v>
      </c>
      <c r="G21" s="1"/>
      <c r="H21" s="23"/>
      <c r="I21" s="23"/>
      <c r="J21" s="23"/>
      <c r="K21" s="23"/>
      <c r="L21" s="23"/>
      <c r="M21" s="23"/>
      <c r="N21" s="23"/>
      <c r="O21" s="23"/>
      <c r="P21" s="23"/>
    </row>
    <row r="22" spans="1:16" ht="9" customHeight="1" thickBot="1" x14ac:dyDescent="0.3">
      <c r="A22" s="42"/>
      <c r="B22" s="23"/>
      <c r="C22" s="23"/>
      <c r="D22" s="23"/>
      <c r="E22" s="23"/>
      <c r="F22" s="23"/>
      <c r="G22" s="23"/>
      <c r="H22" s="23"/>
      <c r="I22" s="23"/>
      <c r="J22" s="23"/>
      <c r="K22" s="23"/>
      <c r="L22" s="23"/>
      <c r="M22" s="23"/>
      <c r="N22" s="23"/>
      <c r="O22" s="23"/>
      <c r="P22" s="23"/>
    </row>
    <row r="23" spans="1:16" ht="18" customHeight="1" thickBot="1" x14ac:dyDescent="0.3">
      <c r="A23" s="42"/>
      <c r="B23" s="43"/>
      <c r="C23" s="108" t="s">
        <v>17</v>
      </c>
      <c r="D23" s="108"/>
      <c r="E23" s="108"/>
      <c r="F23" s="108"/>
      <c r="G23" s="108"/>
      <c r="H23" s="108"/>
      <c r="I23" s="108"/>
      <c r="J23" s="108"/>
      <c r="K23" s="108"/>
      <c r="L23" s="108"/>
      <c r="M23" s="108"/>
      <c r="N23" s="108"/>
      <c r="O23" s="44"/>
      <c r="P23" s="23"/>
    </row>
    <row r="24" spans="1:16" ht="18" customHeight="1" x14ac:dyDescent="0.25">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
      <c r="A25" s="42"/>
      <c r="B25" s="49"/>
      <c r="C25" s="109"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
      <c r="A26" s="42"/>
      <c r="B26" s="49"/>
      <c r="C26" s="110"/>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
      <c r="A27" s="42"/>
      <c r="B27" s="49"/>
      <c r="C27" s="110"/>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
      <c r="A28" s="42"/>
      <c r="B28" s="49"/>
      <c r="C28" s="57"/>
      <c r="D28" s="58"/>
      <c r="E28" s="59"/>
      <c r="F28" s="59"/>
      <c r="G28" s="59"/>
      <c r="H28" s="58"/>
      <c r="I28" s="58"/>
      <c r="J28" s="58"/>
      <c r="K28" s="58"/>
      <c r="L28" s="58"/>
      <c r="M28" s="58"/>
      <c r="N28" s="60"/>
      <c r="O28" s="52"/>
      <c r="P28" s="23"/>
    </row>
    <row r="29" spans="1:16" ht="18" customHeight="1" thickBot="1" x14ac:dyDescent="0.3">
      <c r="A29" s="42"/>
      <c r="B29" s="49"/>
      <c r="C29" s="111"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
      <c r="A30" s="42"/>
      <c r="B30" s="49"/>
      <c r="C30" s="111"/>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
      <c r="A31" s="42"/>
      <c r="B31" s="49"/>
      <c r="C31" s="111"/>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
      <c r="A32" s="42"/>
      <c r="B32" s="49"/>
      <c r="C32" s="64"/>
      <c r="D32" s="64"/>
      <c r="E32" s="64"/>
      <c r="F32" s="64"/>
      <c r="G32" s="64"/>
      <c r="H32" s="64"/>
      <c r="I32" s="64"/>
      <c r="J32" s="64"/>
      <c r="K32" s="64"/>
      <c r="L32" s="64"/>
      <c r="M32" s="64"/>
      <c r="N32" s="64"/>
      <c r="O32" s="52"/>
      <c r="P32" s="1"/>
    </row>
    <row r="33" spans="1:16" ht="18" customHeight="1" thickBot="1" x14ac:dyDescent="0.3">
      <c r="A33" s="3"/>
      <c r="B33" s="65"/>
      <c r="C33" s="66" t="s">
        <v>24</v>
      </c>
      <c r="D33" s="66"/>
      <c r="E33" s="67">
        <f t="shared" ref="E33:N33" si="0">IF(UPPER($F$16="GEN"),MAX(ROUND(E26*(1-$F$18),1)*$F$19,ROUND(E30*(1-$F$18),1)*$F$20),MAX(ROUND(E26*$F$21,1)*$F$19,ROUND(E30*$F$21,1)*$F$20))</f>
        <v>3134713.1</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5">
        <f>SUM(E33:N33)</f>
        <v>3134713.1</v>
      </c>
      <c r="H37" s="1"/>
      <c r="I37" s="1"/>
      <c r="J37" s="1"/>
      <c r="K37" s="1"/>
      <c r="L37" s="1"/>
      <c r="M37" s="1"/>
      <c r="N37" s="1"/>
      <c r="O37" s="1"/>
      <c r="P37" s="1"/>
    </row>
    <row r="38" spans="1:16" ht="18" customHeight="1" x14ac:dyDescent="0.25">
      <c r="A38" s="3"/>
      <c r="B38" s="76"/>
      <c r="C38" s="77" t="s">
        <v>28</v>
      </c>
      <c r="D38" s="78"/>
      <c r="E38" s="78"/>
      <c r="F38" s="78"/>
      <c r="G38" s="113">
        <v>0.7</v>
      </c>
      <c r="H38" s="80" t="str">
        <f>IF(AND(G38&lt;1,G39&gt;0),"◄ ERROR: Either this entry should be 100%","")</f>
        <v/>
      </c>
      <c r="I38" s="1"/>
      <c r="J38" s="1"/>
      <c r="K38" s="1"/>
      <c r="L38" s="1"/>
      <c r="M38" s="1"/>
      <c r="N38" s="1"/>
      <c r="O38" s="1"/>
      <c r="P38" s="1"/>
    </row>
    <row r="39" spans="1:16" ht="18" customHeight="1" thickBot="1" x14ac:dyDescent="0.3">
      <c r="A39" s="3"/>
      <c r="B39" s="28"/>
      <c r="C39" s="81" t="s">
        <v>29</v>
      </c>
      <c r="D39" s="82"/>
      <c r="E39" s="82"/>
      <c r="F39" s="82"/>
      <c r="G39" s="114">
        <v>0</v>
      </c>
      <c r="H39" s="80" t="str">
        <f>IF(AND(G38&lt;1,G39&gt;0),"◄ OR this entry should be 0%","")</f>
        <v/>
      </c>
      <c r="I39" s="1"/>
      <c r="J39" s="1"/>
      <c r="K39" s="1"/>
      <c r="L39" s="1"/>
      <c r="M39" s="1"/>
      <c r="N39" s="1"/>
      <c r="O39" s="1"/>
      <c r="P39" s="1"/>
    </row>
    <row r="40" spans="1:16" ht="27" customHeight="1" thickBot="1" x14ac:dyDescent="0.3">
      <c r="A40" s="3"/>
      <c r="B40" s="65"/>
      <c r="C40" s="103" t="s">
        <v>50</v>
      </c>
      <c r="D40" s="103"/>
      <c r="E40" s="103"/>
      <c r="F40" s="104"/>
      <c r="G40" s="84">
        <f>ROUNDUP(IF(UPPER(F16="GEN"),G37*(1-G39)*G38,G37),-2)</f>
        <v>2194300</v>
      </c>
      <c r="H40" s="1"/>
      <c r="I40" s="1"/>
      <c r="J40" s="1"/>
      <c r="K40" s="1"/>
      <c r="L40" s="1"/>
      <c r="M40" s="1"/>
      <c r="N40" s="1"/>
      <c r="O40" s="1"/>
      <c r="P40" s="1"/>
    </row>
    <row r="41" spans="1:16" ht="27.75" customHeight="1" thickBot="1" x14ac:dyDescent="0.3">
      <c r="B41" s="92"/>
      <c r="C41" s="105" t="s">
        <v>52</v>
      </c>
      <c r="D41" s="105"/>
      <c r="E41" s="105"/>
      <c r="F41" s="106"/>
      <c r="G41" s="84">
        <f>ROUNDUP(G40/0.9,-2)</f>
        <v>2438200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3"/>
  <sheetViews>
    <sheetView workbookViewId="0">
      <selection activeCell="E8" sqref="E8"/>
    </sheetView>
  </sheetViews>
  <sheetFormatPr defaultRowHeight="15" x14ac:dyDescent="0.25"/>
  <cols>
    <col min="2" max="2" width="15.85546875" customWidth="1"/>
    <col min="3" max="3" width="11.5703125" bestFit="1" customWidth="1"/>
    <col min="4" max="4" width="9.42578125" customWidth="1"/>
    <col min="6" max="6" width="11.5703125" bestFit="1" customWidth="1"/>
  </cols>
  <sheetData>
    <row r="1" spans="1:6" x14ac:dyDescent="0.25">
      <c r="A1" t="s">
        <v>10</v>
      </c>
      <c r="B1" t="s">
        <v>12</v>
      </c>
      <c r="C1" s="115">
        <v>54994.96</v>
      </c>
      <c r="F1" s="101"/>
    </row>
    <row r="2" spans="1:6" x14ac:dyDescent="0.25">
      <c r="A2" t="s">
        <v>38</v>
      </c>
      <c r="B2" t="s">
        <v>30</v>
      </c>
      <c r="C2" s="115">
        <v>49707.16</v>
      </c>
      <c r="F2" s="101"/>
    </row>
    <row r="3" spans="1:6" x14ac:dyDescent="0.25">
      <c r="A3" t="s">
        <v>39</v>
      </c>
      <c r="B3" t="s">
        <v>31</v>
      </c>
      <c r="C3" s="115">
        <v>52113.2</v>
      </c>
      <c r="F3" s="101"/>
    </row>
    <row r="4" spans="1:6" x14ac:dyDescent="0.25">
      <c r="B4" t="s">
        <v>32</v>
      </c>
      <c r="C4" s="115">
        <v>44492.55</v>
      </c>
      <c r="F4" s="101"/>
    </row>
    <row r="5" spans="1:6" x14ac:dyDescent="0.25">
      <c r="B5" t="s">
        <v>40</v>
      </c>
      <c r="C5" s="115">
        <v>54522.9</v>
      </c>
      <c r="F5" s="101"/>
    </row>
    <row r="6" spans="1:6" x14ac:dyDescent="0.25">
      <c r="B6" t="s">
        <v>41</v>
      </c>
      <c r="C6" s="115">
        <v>54522.9</v>
      </c>
      <c r="F6" s="101"/>
    </row>
    <row r="7" spans="1:6" x14ac:dyDescent="0.25">
      <c r="B7" t="s">
        <v>42</v>
      </c>
      <c r="C7" s="115">
        <v>47264.53</v>
      </c>
      <c r="F7" s="101"/>
    </row>
    <row r="8" spans="1:6" x14ac:dyDescent="0.25">
      <c r="B8" t="s">
        <v>33</v>
      </c>
      <c r="C8" s="115">
        <v>45877.62</v>
      </c>
      <c r="F8" s="101"/>
    </row>
    <row r="9" spans="1:6" x14ac:dyDescent="0.25">
      <c r="B9" t="s">
        <v>34</v>
      </c>
      <c r="C9" s="115">
        <v>49716.31</v>
      </c>
      <c r="F9" s="101"/>
    </row>
    <row r="10" spans="1:6" x14ac:dyDescent="0.25">
      <c r="B10" t="s">
        <v>35</v>
      </c>
      <c r="C10" s="115">
        <v>49716.31</v>
      </c>
      <c r="F10" s="101"/>
    </row>
    <row r="11" spans="1:6" x14ac:dyDescent="0.25">
      <c r="B11" t="s">
        <v>36</v>
      </c>
      <c r="C11" s="115">
        <v>58603.11</v>
      </c>
      <c r="F11" s="101"/>
    </row>
    <row r="12" spans="1:6" x14ac:dyDescent="0.25">
      <c r="B12" t="s">
        <v>37</v>
      </c>
      <c r="C12" s="115">
        <v>43105.64</v>
      </c>
      <c r="F12" s="101"/>
    </row>
    <row r="13" spans="1:6" x14ac:dyDescent="0.25">
      <c r="B13" t="s">
        <v>43</v>
      </c>
      <c r="C13" s="115">
        <v>52107.71</v>
      </c>
      <c r="F13" s="1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Bruno, Joshua D.</cp:lastModifiedBy>
  <dcterms:created xsi:type="dcterms:W3CDTF">2016-02-16T17:52:54Z</dcterms:created>
  <dcterms:modified xsi:type="dcterms:W3CDTF">2017-06-07T18:01:22Z</dcterms:modified>
</cp:coreProperties>
</file>